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725" windowWidth="19155" windowHeight="7215" tabRatio="829"/>
  </bookViews>
  <sheets>
    <sheet name="5-6 классы девочки" sheetId="37" r:id="rId1"/>
    <sheet name="5-6 классы мальчики" sheetId="18" r:id="rId2"/>
    <sheet name="7-8 классы девочки" sheetId="38" r:id="rId3"/>
    <sheet name="7-8 классы мальчики" sheetId="36" r:id="rId4"/>
    <sheet name="9-11 классы девушки" sheetId="39" r:id="rId5"/>
    <sheet name="9-11 классы юноши" sheetId="34" r:id="rId6"/>
    <sheet name="Лист1" sheetId="19" state="hidden" r:id="rId7"/>
  </sheets>
  <definedNames>
    <definedName name="_xlnm._FilterDatabase" localSheetId="6" hidden="1">Лист1!$B$2:$B$69</definedName>
    <definedName name="г2">Лист1!$F$2:$F$102</definedName>
    <definedName name="гим">Лист1!$E$2:$E$22</definedName>
    <definedName name="Гимн">Лист1!$F$2:$F$153</definedName>
    <definedName name="Гимнастика" localSheetId="0">#REF!</definedName>
    <definedName name="Гимнастика" localSheetId="2">#REF!</definedName>
    <definedName name="Гимнастика" localSheetId="3">#REF!</definedName>
    <definedName name="Гимнастика" localSheetId="4">#REF!</definedName>
    <definedName name="Гимнастика" localSheetId="5">#REF!</definedName>
    <definedName name="Гимнастика" localSheetId="6">Лист1!$E$2:$E$22</definedName>
    <definedName name="Гимнастика">#REF!</definedName>
    <definedName name="кл">Лист1!$C$2:$C$8</definedName>
    <definedName name="кла">Лист1!$C$1:$C$8</definedName>
    <definedName name="Класс" localSheetId="0">'5-6 классы девочки'!#REF!</definedName>
    <definedName name="Класс" localSheetId="1">'5-6 классы мальчики'!#REF!</definedName>
    <definedName name="Класс" localSheetId="2">'7-8 классы девочки'!#REF!</definedName>
    <definedName name="Класс" localSheetId="3">'7-8 классы мальчики'!#REF!</definedName>
    <definedName name="Класс" localSheetId="4">'9-11 классы девушки'!#REF!</definedName>
    <definedName name="Класс" localSheetId="5">'9-11 классы юноши'!#REF!</definedName>
    <definedName name="Класс">#REF!</definedName>
    <definedName name="Классы" localSheetId="0">#REF!</definedName>
    <definedName name="Классы" localSheetId="2">#REF!</definedName>
    <definedName name="Классы" localSheetId="3">#REF!</definedName>
    <definedName name="Классы" localSheetId="4">#REF!</definedName>
    <definedName name="Классы" localSheetId="5">#REF!</definedName>
    <definedName name="Классы" localSheetId="6">Лист1!$C$2:$C$8</definedName>
    <definedName name="Классы">#REF!</definedName>
    <definedName name="МАОУ_СОШ_№_1_им._Героя_Советского_Союза_В.П._Чкалова" localSheetId="0">'5-6 классы девочки'!#REF!</definedName>
    <definedName name="МАОУ_СОШ_№_1_им._Героя_Советского_Союза_В.П._Чкалова" localSheetId="1">'5-6 классы мальчики'!#REF!</definedName>
    <definedName name="МАОУ_СОШ_№_1_им._Героя_Советского_Союза_В.П._Чкалова" localSheetId="2">'7-8 классы девочки'!#REF!</definedName>
    <definedName name="МАОУ_СОШ_№_1_им._Героя_Советского_Союза_В.П._Чкалова" localSheetId="3">'7-8 классы мальчики'!#REF!</definedName>
    <definedName name="МАОУ_СОШ_№_1_им._Героя_Советского_Союза_В.П._Чкалова" localSheetId="4">'9-11 классы девушки'!#REF!</definedName>
    <definedName name="МАОУ_СОШ_№_1_им._Героя_Советского_Союза_В.П._Чкалова" localSheetId="5">'9-11 классы юноши'!#REF!</definedName>
    <definedName name="МАОУ_СОШ_№_1_им._Героя_Советского_Союза_В.П._Чкалова">#REF!</definedName>
    <definedName name="МБОУ_ООШ_№_7" localSheetId="0">'5-6 классы девочки'!#REF!</definedName>
    <definedName name="МБОУ_ООШ_№_7" localSheetId="1">'5-6 классы мальчики'!#REF!</definedName>
    <definedName name="МБОУ_ООШ_№_7" localSheetId="2">'7-8 классы девочки'!#REF!</definedName>
    <definedName name="МБОУ_ООШ_№_7" localSheetId="3">'7-8 классы мальчики'!#REF!</definedName>
    <definedName name="МБОУ_ООШ_№_7" localSheetId="4">'9-11 классы девушки'!#REF!</definedName>
    <definedName name="МБОУ_ООШ_№_7" localSheetId="5">'9-11 классы юноши'!#REF!</definedName>
    <definedName name="МБОУ_ООШ_№_7">#REF!</definedName>
    <definedName name="Общеобразовательная_организация" localSheetId="0">'5-6 классы девочки'!#REF!</definedName>
    <definedName name="Общеобразовательная_организация" localSheetId="1">'5-6 классы мальчики'!#REF!</definedName>
    <definedName name="Общеобразовательная_организация" localSheetId="2">'7-8 классы девочки'!#REF!</definedName>
    <definedName name="Общеобразовательная_организация" localSheetId="3">'7-8 классы мальчики'!#REF!</definedName>
    <definedName name="Общеобразовательная_организация" localSheetId="4">'9-11 классы девушки'!#REF!</definedName>
    <definedName name="Общеобразовательная_организация" localSheetId="5">'9-11 классы юноши'!#REF!</definedName>
    <definedName name="Общеобразовательная_организация">#REF!</definedName>
    <definedName name="оо" localSheetId="0">Лист1!#REF!</definedName>
    <definedName name="оо" localSheetId="2">Лист1!#REF!</definedName>
    <definedName name="оо" localSheetId="3">Лист1!#REF!</definedName>
    <definedName name="оо" localSheetId="4">Лист1!#REF!</definedName>
    <definedName name="оо">Лист1!#REF!</definedName>
    <definedName name="орг">Лист1!$B$2:$B$69</definedName>
    <definedName name="ОУ" localSheetId="0">#REF!</definedName>
    <definedName name="ОУ" localSheetId="2">#REF!</definedName>
    <definedName name="ОУ" localSheetId="3">#REF!</definedName>
    <definedName name="ОУ" localSheetId="4">#REF!</definedName>
    <definedName name="ОУ" localSheetId="5">#REF!</definedName>
    <definedName name="ОУ" localSheetId="6">Лист1!$B$2:$B$69</definedName>
    <definedName name="ОУ">#REF!</definedName>
    <definedName name="Результат" localSheetId="0">'5-6 классы девочки'!#REF!</definedName>
    <definedName name="Результат" localSheetId="1">'5-6 классы мальчики'!#REF!</definedName>
    <definedName name="Результат" localSheetId="2">'7-8 классы девочки'!#REF!</definedName>
    <definedName name="Результат" localSheetId="3">'7-8 классы мальчики'!#REF!</definedName>
    <definedName name="Результат" localSheetId="4">'9-11 классы девушки'!#REF!</definedName>
    <definedName name="Результат" localSheetId="5">'9-11 классы юноши'!#REF!</definedName>
    <definedName name="Результат">#REF!</definedName>
    <definedName name="Результат1" localSheetId="0">'5-6 классы девочки'!#REF!</definedName>
    <definedName name="Результат1" localSheetId="1">'5-6 классы мальчики'!#REF!</definedName>
    <definedName name="Результат1" localSheetId="2">'7-8 классы девочки'!#REF!</definedName>
    <definedName name="Результат1" localSheetId="3">'7-8 классы мальчики'!#REF!</definedName>
    <definedName name="Результат1" localSheetId="4">'9-11 классы девушки'!#REF!</definedName>
    <definedName name="Результат1" localSheetId="5">'9-11 классы юноши'!#REF!</definedName>
    <definedName name="Результат1">#REF!</definedName>
    <definedName name="сош" localSheetId="0">Лист1!#REF!</definedName>
    <definedName name="сош" localSheetId="2">Лист1!#REF!</definedName>
    <definedName name="сош" localSheetId="3">Лист1!#REF!</definedName>
    <definedName name="сош" localSheetId="4">Лист1!#REF!</definedName>
    <definedName name="сош">Лист1!#REF!</definedName>
    <definedName name="сш">Лист1!$B$1:$B$69</definedName>
    <definedName name="т2">Лист1!$D$2:$D$17</definedName>
    <definedName name="т3">Лист1!$D$2:$D$22</definedName>
    <definedName name="Теор" localSheetId="0">'5-6 классы девочки'!#REF!</definedName>
    <definedName name="Теор" localSheetId="2">'7-8 классы девочки'!#REF!</definedName>
    <definedName name="Теор" localSheetId="3">'7-8 классы мальчики'!#REF!</definedName>
    <definedName name="Теор" localSheetId="4">'9-11 классы девушки'!#REF!</definedName>
    <definedName name="Теор" localSheetId="5">'9-11 классы юноши'!#REF!</definedName>
    <definedName name="Теор">'5-6 классы мальчики'!#REF!</definedName>
    <definedName name="теор2">Лист1!$D$2:$D$47</definedName>
    <definedName name="Теория" localSheetId="0">'5-6 классы девочки'!#REF!</definedName>
    <definedName name="Теория" localSheetId="2">'7-8 классы девочки'!#REF!</definedName>
    <definedName name="Теория" localSheetId="3">'7-8 классы мальчики'!#REF!</definedName>
    <definedName name="Теория" localSheetId="4">'9-11 классы девушки'!#REF!</definedName>
    <definedName name="Теория" localSheetId="5">'9-11 классы юноши'!#REF!</definedName>
    <definedName name="Теория" localSheetId="6">Лист1!$D$2:$D$36</definedName>
    <definedName name="Теория">'5-6 классы мальчики'!#REF!</definedName>
    <definedName name="теория1">Лист1!$D$2:$D$27</definedName>
    <definedName name="Школы" localSheetId="0">'5-6 классы девочки'!#REF!</definedName>
    <definedName name="Школы" localSheetId="1">'5-6 классы мальчики'!#REF!</definedName>
    <definedName name="Школы" localSheetId="2">'7-8 классы девочки'!#REF!</definedName>
    <definedName name="Школы" localSheetId="3">'7-8 классы мальчики'!#REF!</definedName>
    <definedName name="Школы" localSheetId="4">'9-11 классы девушки'!#REF!</definedName>
    <definedName name="Школы" localSheetId="5">'9-11 классы юноши'!#REF!</definedName>
    <definedName name="школы">Лист1!#REF!</definedName>
    <definedName name="школы1">Лист1!$B$2:$B$69</definedName>
  </definedNames>
  <calcPr calcId="125725"/>
</workbook>
</file>

<file path=xl/calcChain.xml><?xml version="1.0" encoding="utf-8"?>
<calcChain xmlns="http://schemas.openxmlformats.org/spreadsheetml/2006/main">
  <c r="H9" i="34"/>
  <c r="H9" i="39"/>
  <c r="H9" i="36"/>
  <c r="H9" i="38"/>
  <c r="H9" i="37"/>
  <c r="H9" i="18"/>
  <c r="P9" i="34"/>
  <c r="L9"/>
  <c r="L9" i="39"/>
  <c r="N9"/>
  <c r="P9"/>
  <c r="Q9" s="1"/>
  <c r="R9" s="1"/>
  <c r="P9" i="36"/>
  <c r="Q9" s="1"/>
  <c r="R9" s="1"/>
  <c r="L9"/>
  <c r="P9" i="38"/>
  <c r="Q9" s="1"/>
  <c r="R9" s="1"/>
  <c r="L9"/>
  <c r="J9" i="39"/>
  <c r="N9" i="38"/>
  <c r="J9"/>
  <c r="O9" i="37"/>
  <c r="P9" s="1"/>
  <c r="N9"/>
  <c r="L9"/>
  <c r="J9"/>
  <c r="N9" i="36"/>
  <c r="J9"/>
  <c r="N9" i="34"/>
  <c r="J9"/>
  <c r="J9" i="18"/>
  <c r="L9"/>
  <c r="N9"/>
  <c r="Q9" i="34" l="1"/>
  <c r="R9" s="1"/>
  <c r="O9" i="18"/>
  <c r="P9" l="1"/>
</calcChain>
</file>

<file path=xl/sharedStrings.xml><?xml version="1.0" encoding="utf-8"?>
<sst xmlns="http://schemas.openxmlformats.org/spreadsheetml/2006/main" count="219" uniqueCount="93">
  <si>
    <t>№ п/п</t>
  </si>
  <si>
    <t>ФИО (полностью)</t>
  </si>
  <si>
    <t>Общеобразовательная организация</t>
  </si>
  <si>
    <t>Теория</t>
  </si>
  <si>
    <t>Гимнастика</t>
  </si>
  <si>
    <t>ПФК</t>
  </si>
  <si>
    <t>Легкая атлетика</t>
  </si>
  <si>
    <t>Итог</t>
  </si>
  <si>
    <t>Рейтинг</t>
  </si>
  <si>
    <t>Рез.</t>
  </si>
  <si>
    <t>Баллы</t>
  </si>
  <si>
    <t>Рез. (сек.)</t>
  </si>
  <si>
    <t>МБОУ СОШ № 6</t>
  </si>
  <si>
    <t>МБОУ СОШ № 9</t>
  </si>
  <si>
    <t>МБОУ СОШ № 12</t>
  </si>
  <si>
    <t>МБОУ СОШ № 16</t>
  </si>
  <si>
    <t>МБОУ СОШ № 29</t>
  </si>
  <si>
    <t>МБОУ СОШ № 30</t>
  </si>
  <si>
    <t>МБОУ СОШ № 32</t>
  </si>
  <si>
    <t>МБОУ СОШ № 38</t>
  </si>
  <si>
    <t>МБОУ СОШ № 39</t>
  </si>
  <si>
    <t>МБОУ СОШ № 43</t>
  </si>
  <si>
    <t>МБОУ СОШ № 44</t>
  </si>
  <si>
    <t>МБОУ СОШ № 46</t>
  </si>
  <si>
    <t>МБОУ СОШ № 52</t>
  </si>
  <si>
    <t>МБОУ СОШ № 56</t>
  </si>
  <si>
    <t>МБОУ СОШ № 58</t>
  </si>
  <si>
    <t>МБОУ СОШ № 62</t>
  </si>
  <si>
    <t>МБОУ СОШ № 63</t>
  </si>
  <si>
    <t>МБОУ СОШ № 68</t>
  </si>
  <si>
    <t>МБОУ СОШ № 70</t>
  </si>
  <si>
    <t>МБОУ СОШ № 72</t>
  </si>
  <si>
    <t>МБОУ СОШ № 85</t>
  </si>
  <si>
    <t>МБОУ СОШ № 87</t>
  </si>
  <si>
    <t>МБОУ гимназия № 1</t>
  </si>
  <si>
    <t>МБОУ гимназия № 5</t>
  </si>
  <si>
    <t>МАОУ гимназия № 6</t>
  </si>
  <si>
    <t>МБОУ гимназия № 7</t>
  </si>
  <si>
    <t>МБОУ гимназия № 8</t>
  </si>
  <si>
    <t>МБОУ СОШ № 1 п. Березовка</t>
  </si>
  <si>
    <t>МБОУ СОШ № 2 п. Березовка</t>
  </si>
  <si>
    <t>МБОУ СОШ № 15</t>
  </si>
  <si>
    <t>ФИО педагога (полностью)</t>
  </si>
  <si>
    <t>Дата рождения (ДД.ММ.ГГ.)</t>
  </si>
  <si>
    <t>МАОУ "СШ № 19"</t>
  </si>
  <si>
    <t>МАОУ "СШ № 3"</t>
  </si>
  <si>
    <t>МАОУ "СШ "Успех"</t>
  </si>
  <si>
    <t>МАОУ "СШ № 66"</t>
  </si>
  <si>
    <t>МАОУ СОШ № 77</t>
  </si>
  <si>
    <t>Класс</t>
  </si>
  <si>
    <t>МАОУ "Академический лицей"</t>
  </si>
  <si>
    <t>МАОУ "Лицей "Звездный"</t>
  </si>
  <si>
    <t xml:space="preserve">Итоговый протокол школьного этапа Всероссийской олимпиады школьников по физической культуре 2018-2019 учебного года. </t>
  </si>
  <si>
    <t xml:space="preserve">Итоговый протокол школьного этапа Всероссийской олимпиады школьников по физической культуре 2018-2019 учебного года </t>
  </si>
  <si>
    <t>МАОУ СОШ № 1 им. Героя Советского Союза В.П. Чкалова</t>
  </si>
  <si>
    <t>МАОУ "СШ  № 10"</t>
  </si>
  <si>
    <t>МБОУ СОШ № 11</t>
  </si>
  <si>
    <t>МАОУ "СШ № 13"</t>
  </si>
  <si>
    <t>МБОУ СОШ кадетская школа № 1 Ф.Ф. Ушакова</t>
  </si>
  <si>
    <t>МБОУ "СШ № 23"</t>
  </si>
  <si>
    <t xml:space="preserve">МБОУ СОШ № 24 им. Д. Желдукова </t>
  </si>
  <si>
    <t>МАОУ "СШ №  26"</t>
  </si>
  <si>
    <t>МАОУ СШ № 27</t>
  </si>
  <si>
    <t>МАОУ "СШ № 33"</t>
  </si>
  <si>
    <t>МАОУ "СШ № 35"</t>
  </si>
  <si>
    <t>МАОУ "СШ № 40" им. Г.К. Жукова</t>
  </si>
  <si>
    <t>МАОУ СОШ № 41</t>
  </si>
  <si>
    <t>МАОУ "СШ № 47"</t>
  </si>
  <si>
    <t>МБОУ "СШ № 49 имени героев-даманцев"</t>
  </si>
  <si>
    <t>МАОУ "СШ  № 51"</t>
  </si>
  <si>
    <t>МБОУ СОШ № 67</t>
  </si>
  <si>
    <t>МБОУ "СШ № 76"</t>
  </si>
  <si>
    <t>МАОУ "СШ с УИОП №  80"</t>
  </si>
  <si>
    <t>МБОУ "СШ № 83"</t>
  </si>
  <si>
    <t>МБОУ лицей «Вектор»</t>
  </si>
  <si>
    <t>МБОУ лицей «РИТМ»</t>
  </si>
  <si>
    <t>МАОУ "Лицей «Ступени»</t>
  </si>
  <si>
    <t>МАОУ «МПЛ»</t>
  </si>
  <si>
    <t>МАОУ "ЛИТ"</t>
  </si>
  <si>
    <t>МАОУ «Математический лицей»</t>
  </si>
  <si>
    <t>МАОУ "Политехнический лицей"</t>
  </si>
  <si>
    <t>МАОУ "Военно-морской лицей"</t>
  </si>
  <si>
    <t>МАОУ "Гимназия № 3 имени"</t>
  </si>
  <si>
    <t>МАОУ гимназия №4</t>
  </si>
  <si>
    <t>МАОУ «Экономическая гимназия»</t>
  </si>
  <si>
    <t>МАОУ НОШ «Первые шаги»</t>
  </si>
  <si>
    <t>Баскетбол</t>
  </si>
  <si>
    <t>5-6 классы мальчики</t>
  </si>
  <si>
    <t>5-6 классы девочки</t>
  </si>
  <si>
    <t>7-8 классы девочки</t>
  </si>
  <si>
    <t>7-8 классы мальчики</t>
  </si>
  <si>
    <t>9-11 классы юноши</t>
  </si>
  <si>
    <t>9-11 классы девушки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</si>
</sst>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type="path">
        <stop position="0">
          <color theme="0"/>
        </stop>
        <stop position="1">
          <color theme="0" tint="-5.0965910824915313E-2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 tint="-0.499984740745262"/>
      </bottom>
      <diagonal/>
    </border>
  </borders>
  <cellStyleXfs count="3">
    <xf numFmtId="0" fontId="0" fillId="0" borderId="0"/>
    <xf numFmtId="0" fontId="2" fillId="2" borderId="2">
      <alignment horizontal="left" vertical="center" wrapText="1"/>
    </xf>
    <xf numFmtId="0" fontId="2" fillId="3" borderId="7">
      <alignment horizontal="center" vertical="center" wrapText="1"/>
    </xf>
  </cellStyleXfs>
  <cellXfs count="59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2" borderId="2" xfId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2" fontId="2" fillId="2" borderId="2" xfId="1" applyNumberFormat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2" fillId="2" borderId="2" xfId="1" applyNumberFormat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0" fillId="2" borderId="2" xfId="1" applyNumberFormat="1" applyFont="1" applyAlignment="1">
      <alignment horizontal="center" vertical="center" wrapText="1"/>
    </xf>
    <xf numFmtId="2" fontId="2" fillId="2" borderId="2" xfId="1" applyNumberFormat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Font="1" applyFill="1" applyAlignment="1" applyProtection="1">
      <alignment horizontal="center" vertical="center" wrapText="1"/>
      <protection locked="0"/>
    </xf>
    <xf numFmtId="2" fontId="2" fillId="2" borderId="2" xfId="1" applyNumberFormat="1" applyAlignment="1" applyProtection="1">
      <alignment horizontal="center" vertical="center" wrapText="1"/>
      <protection locked="0"/>
    </xf>
    <xf numFmtId="0" fontId="2" fillId="2" borderId="2" xfId="1" applyAlignment="1" applyProtection="1">
      <alignment horizontal="center" vertical="center" wrapText="1"/>
      <protection locked="0"/>
    </xf>
    <xf numFmtId="14" fontId="0" fillId="2" borderId="2" xfId="1" applyNumberFormat="1" applyFont="1" applyAlignment="1" applyProtection="1">
      <alignment horizontal="center" vertical="center" wrapText="1"/>
      <protection locked="0"/>
    </xf>
    <xf numFmtId="2" fontId="2" fillId="2" borderId="2" xfId="1" applyNumberFormat="1" applyAlignment="1" applyProtection="1">
      <alignment horizontal="center" vertical="center" wrapText="1"/>
      <protection locked="0" hidden="1"/>
    </xf>
    <xf numFmtId="164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Alignment="1" applyProtection="1">
      <alignment horizontal="center" vertical="center" wrapText="1"/>
      <protection hidden="1"/>
    </xf>
    <xf numFmtId="0" fontId="2" fillId="2" borderId="2" xfId="1" applyAlignment="1" applyProtection="1">
      <alignment horizontal="center" vertical="center" wrapText="1"/>
      <protection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1" applyAlignment="1">
      <alignment horizontal="center" vertical="center" wrapText="1"/>
    </xf>
    <xf numFmtId="164" fontId="2" fillId="2" borderId="2" xfId="1" applyNumberFormat="1" applyAlignment="1">
      <alignment horizontal="center" vertical="center" wrapText="1"/>
    </xf>
    <xf numFmtId="2" fontId="2" fillId="2" borderId="2" xfId="1" applyNumberFormat="1" applyAlignment="1">
      <alignment horizontal="center" vertical="center" wrapText="1"/>
    </xf>
    <xf numFmtId="0" fontId="2" fillId="2" borderId="2" xfId="1" applyAlignment="1" applyProtection="1">
      <alignment horizontal="center" vertical="center" wrapText="1"/>
      <protection locked="0"/>
    </xf>
    <xf numFmtId="2" fontId="2" fillId="2" borderId="2" xfId="1" applyNumberFormat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0" fontId="2" fillId="2" borderId="2" xfId="1" applyAlignment="1">
      <alignment horizontal="center" vertical="center" wrapText="1"/>
    </xf>
    <xf numFmtId="164" fontId="2" fillId="2" borderId="2" xfId="1" applyNumberFormat="1" applyAlignment="1">
      <alignment horizontal="center" vertical="center" wrapText="1"/>
    </xf>
    <xf numFmtId="2" fontId="2" fillId="2" borderId="2" xfId="1" applyNumberFormat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2" borderId="1" xfId="1" applyBorder="1" applyAlignment="1" applyProtection="1">
      <alignment horizontal="center" vertical="center" wrapText="1"/>
      <protection locked="0"/>
    </xf>
    <xf numFmtId="0" fontId="2" fillId="2" borderId="3" xfId="1" applyBorder="1" applyAlignment="1" applyProtection="1">
      <alignment horizontal="center" vertical="center" wrapText="1"/>
      <protection locked="0"/>
    </xf>
    <xf numFmtId="0" fontId="2" fillId="2" borderId="4" xfId="1" applyBorder="1" applyAlignment="1" applyProtection="1">
      <alignment horizontal="center" vertical="center" wrapText="1"/>
      <protection locked="0"/>
    </xf>
    <xf numFmtId="0" fontId="2" fillId="2" borderId="2" xfId="1" applyAlignment="1" applyProtection="1">
      <alignment horizontal="center" vertical="center" wrapText="1"/>
      <protection locked="0"/>
    </xf>
    <xf numFmtId="0" fontId="0" fillId="2" borderId="5" xfId="1" applyFont="1" applyBorder="1" applyAlignment="1" applyProtection="1">
      <alignment horizontal="center" vertical="center" wrapText="1"/>
      <protection locked="0"/>
    </xf>
    <xf numFmtId="0" fontId="2" fillId="2" borderId="6" xfId="1" applyBorder="1" applyAlignment="1" applyProtection="1">
      <alignment horizontal="center" vertical="center" wrapText="1"/>
      <protection locked="0"/>
    </xf>
    <xf numFmtId="164" fontId="2" fillId="2" borderId="2" xfId="1" applyNumberFormat="1" applyAlignment="1" applyProtection="1">
      <alignment horizontal="center" vertical="center" wrapText="1"/>
      <protection locked="0"/>
    </xf>
    <xf numFmtId="2" fontId="2" fillId="2" borderId="2" xfId="1" applyNumberFormat="1" applyAlignment="1" applyProtection="1">
      <alignment horizontal="center" vertical="center" wrapText="1"/>
      <protection locked="0"/>
    </xf>
  </cellXfs>
  <cellStyles count="3">
    <cellStyle name="Обычный" xfId="0" builtinId="0"/>
    <cellStyle name="Стиль 1" xfId="1"/>
    <cellStyle name="Стиль Кнопка" xfId="2"/>
  </cellStyles>
  <dxfs count="48"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ECDEFA"/>
      <color rgb="FFE6D4F8"/>
      <color rgb="FFE0FCEF"/>
      <color rgb="FFCAFAE4"/>
      <color rgb="FFA9F7D4"/>
      <color rgb="FFFAFDD3"/>
      <color rgb="FFF6FBB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P9"/>
  <sheetViews>
    <sheetView tabSelected="1" zoomScale="90" zoomScaleNormal="90" zoomScaleSheetLayoutView="90" zoomScalePageLayoutView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P4"/>
    </sheetView>
  </sheetViews>
  <sheetFormatPr defaultRowHeight="15"/>
  <cols>
    <col min="1" max="1" width="5" style="2" customWidth="1"/>
    <col min="2" max="2" width="22.28515625" style="2" customWidth="1"/>
    <col min="3" max="3" width="23" style="2" customWidth="1"/>
    <col min="4" max="4" width="24" style="2" customWidth="1"/>
    <col min="5" max="5" width="6.5703125" style="2" customWidth="1"/>
    <col min="6" max="6" width="13.85546875" style="2" customWidth="1"/>
    <col min="7" max="7" width="9.140625" style="12" customWidth="1"/>
    <col min="8" max="8" width="9.140625" style="8" customWidth="1"/>
    <col min="9" max="9" width="9.140625" style="12" customWidth="1"/>
    <col min="10" max="10" width="9.28515625" style="8" bestFit="1" customWidth="1"/>
    <col min="11" max="11" width="9.140625" style="12"/>
    <col min="12" max="12" width="9.7109375" style="8" bestFit="1" customWidth="1"/>
    <col min="13" max="13" width="9.140625" style="12"/>
    <col min="14" max="15" width="9.7109375" style="8" customWidth="1"/>
    <col min="16" max="16" width="11.85546875" style="2" customWidth="1"/>
    <col min="17" max="23" width="9.140625" style="2"/>
    <col min="24" max="24" width="9.140625" style="2" customWidth="1"/>
    <col min="25" max="16384" width="9.140625" style="2"/>
  </cols>
  <sheetData>
    <row r="1" spans="1:16">
      <c r="A1" s="1"/>
      <c r="B1" s="1"/>
      <c r="C1" s="1"/>
      <c r="D1" s="1"/>
      <c r="E1" s="1"/>
      <c r="F1" s="1"/>
      <c r="G1" s="9"/>
      <c r="H1" s="5"/>
      <c r="I1" s="9"/>
      <c r="J1" s="5"/>
      <c r="K1" s="9"/>
      <c r="L1" s="5"/>
      <c r="M1" s="9"/>
      <c r="N1" s="5"/>
      <c r="O1" s="5"/>
      <c r="P1" s="1"/>
    </row>
    <row r="2" spans="1:16">
      <c r="A2" s="1"/>
      <c r="B2" s="41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4" spans="1:16">
      <c r="B4" s="42" t="s">
        <v>88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>
      <c r="A5" s="1"/>
      <c r="B5" s="3"/>
      <c r="C5" s="3"/>
      <c r="D5" s="3"/>
      <c r="E5" s="3"/>
      <c r="F5" s="3"/>
      <c r="G5" s="10"/>
      <c r="H5" s="6"/>
      <c r="I5" s="10"/>
      <c r="J5" s="6"/>
      <c r="K5" s="10"/>
      <c r="L5" s="6"/>
      <c r="M5" s="10"/>
      <c r="N5" s="6"/>
      <c r="O5" s="6"/>
      <c r="P5" s="3"/>
    </row>
    <row r="6" spans="1:16" ht="15" customHeight="1">
      <c r="A6" s="43" t="s">
        <v>0</v>
      </c>
      <c r="B6" s="46" t="s">
        <v>1</v>
      </c>
      <c r="C6" s="46" t="s">
        <v>42</v>
      </c>
      <c r="D6" s="46" t="s">
        <v>2</v>
      </c>
      <c r="E6" s="46" t="s">
        <v>49</v>
      </c>
      <c r="F6" s="46" t="s">
        <v>43</v>
      </c>
      <c r="G6" s="46" t="s">
        <v>3</v>
      </c>
      <c r="H6" s="46"/>
      <c r="I6" s="46" t="s">
        <v>4</v>
      </c>
      <c r="J6" s="46"/>
      <c r="K6" s="46" t="s">
        <v>5</v>
      </c>
      <c r="L6" s="46"/>
      <c r="M6" s="46" t="s">
        <v>6</v>
      </c>
      <c r="N6" s="46"/>
      <c r="O6" s="38" t="s">
        <v>7</v>
      </c>
      <c r="P6" s="46" t="s">
        <v>8</v>
      </c>
    </row>
    <row r="7" spans="1:16">
      <c r="A7" s="44"/>
      <c r="B7" s="46"/>
      <c r="C7" s="46"/>
      <c r="D7" s="46"/>
      <c r="E7" s="46"/>
      <c r="F7" s="46"/>
      <c r="G7" s="47" t="s">
        <v>9</v>
      </c>
      <c r="H7" s="48" t="s">
        <v>10</v>
      </c>
      <c r="I7" s="47" t="s">
        <v>9</v>
      </c>
      <c r="J7" s="48" t="s">
        <v>10</v>
      </c>
      <c r="K7" s="47" t="s">
        <v>11</v>
      </c>
      <c r="L7" s="48" t="s">
        <v>10</v>
      </c>
      <c r="M7" s="47" t="s">
        <v>11</v>
      </c>
      <c r="N7" s="48" t="s">
        <v>10</v>
      </c>
      <c r="O7" s="48" t="s">
        <v>10</v>
      </c>
      <c r="P7" s="46"/>
    </row>
    <row r="8" spans="1:16">
      <c r="A8" s="45"/>
      <c r="B8" s="46"/>
      <c r="C8" s="46"/>
      <c r="D8" s="46"/>
      <c r="E8" s="46"/>
      <c r="F8" s="46"/>
      <c r="G8" s="47"/>
      <c r="H8" s="48"/>
      <c r="I8" s="47"/>
      <c r="J8" s="48"/>
      <c r="K8" s="47"/>
      <c r="L8" s="48"/>
      <c r="M8" s="47"/>
      <c r="N8" s="48"/>
      <c r="O8" s="48"/>
      <c r="P8" s="46"/>
    </row>
    <row r="9" spans="1:16">
      <c r="A9" s="36"/>
      <c r="B9" s="36"/>
      <c r="C9" s="36"/>
      <c r="D9" s="36"/>
      <c r="E9" s="36"/>
      <c r="F9" s="15"/>
      <c r="G9" s="37"/>
      <c r="H9" s="38">
        <f>25*(G9)/25.5</f>
        <v>0</v>
      </c>
      <c r="I9" s="37"/>
      <c r="J9" s="38">
        <f>25*I9/10</f>
        <v>0</v>
      </c>
      <c r="K9" s="37"/>
      <c r="L9" s="38" t="e">
        <f>25*MIN(K:K)/(K9)</f>
        <v>#DIV/0!</v>
      </c>
      <c r="M9" s="37"/>
      <c r="N9" s="38" t="e">
        <f>25*MIN(M:M)/(M9)</f>
        <v>#DIV/0!</v>
      </c>
      <c r="O9" s="38" t="e">
        <f>SUM(N9,L9,J9,H9)</f>
        <v>#DIV/0!</v>
      </c>
      <c r="P9" s="36" t="e">
        <f>IF((RANK(O9,$O$9:$O$76)+COUNTIF($O$9:O9,O9)-1)&gt;5,"Участник",CHOOSE(MATCH(O9,{0,50.005,70,1000},{1,2,3,3}),"Участник","Призер",IF(O9&gt;=MAX(O:O),"Победитель","Призер")))</f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O7:O8"/>
    <mergeCell ref="K6:L6"/>
    <mergeCell ref="M6:N6"/>
    <mergeCell ref="P6:P8"/>
    <mergeCell ref="L7:L8"/>
    <mergeCell ref="M7:M8"/>
    <mergeCell ref="B2:P2"/>
    <mergeCell ref="B4:P4"/>
    <mergeCell ref="A6:A8"/>
    <mergeCell ref="B6:B8"/>
    <mergeCell ref="C6:C8"/>
    <mergeCell ref="D6:D8"/>
    <mergeCell ref="E6:E8"/>
    <mergeCell ref="F6:F8"/>
    <mergeCell ref="G6:H6"/>
    <mergeCell ref="I6:J6"/>
    <mergeCell ref="G7:G8"/>
    <mergeCell ref="H7:H8"/>
    <mergeCell ref="I7:I8"/>
    <mergeCell ref="J7:J8"/>
    <mergeCell ref="K7:K8"/>
    <mergeCell ref="N7:N8"/>
  </mergeCells>
  <conditionalFormatting sqref="O9">
    <cfRule type="containsText" dxfId="47" priority="26" operator="containsText" text="Призер">
      <formula>NOT(ISERROR(SEARCH("Призер",O9)))</formula>
    </cfRule>
    <cfRule type="containsText" dxfId="46" priority="27" operator="containsText" text="Победитель">
      <formula>NOT(ISERROR(SEARCH("Победитель",O9)))</formula>
    </cfRule>
  </conditionalFormatting>
  <conditionalFormatting sqref="P9">
    <cfRule type="containsText" dxfId="45" priority="20" operator="containsText" text="Призер">
      <formula>NOT(ISERROR(SEARCH("Призер",P9)))</formula>
    </cfRule>
    <cfRule type="containsText" dxfId="44" priority="21" operator="containsText" text="Победитель">
      <formula>NOT(ISERROR(SEARCH("Победитель",P9)))</formula>
    </cfRule>
    <cfRule type="containsText" dxfId="43" priority="22" operator="containsText" text="Призер">
      <formula>NOT(ISERROR(SEARCH("Призер",P9)))</formula>
    </cfRule>
    <cfRule type="containsText" dxfId="42" priority="23" operator="containsText" text="Победитель">
      <formula>NOT(ISERROR(SEARCH("Победитель",P9)))</formula>
    </cfRule>
    <cfRule type="containsText" dxfId="41" priority="24" operator="containsText" text="Призер">
      <formula>NOT(ISERROR(SEARCH("Призер",P9)))</formula>
    </cfRule>
    <cfRule type="containsText" dxfId="40" priority="25" operator="containsText" text="Победитель">
      <formula>NOT(ISERROR(SEARCH("Победитель",P9)))</formula>
    </cfRule>
  </conditionalFormatting>
  <conditionalFormatting sqref="O10:O1048558 O3:O4">
    <cfRule type="expression" priority="19">
      <formula>25*MAX(O:O)/(M9)</formula>
    </cfRule>
  </conditionalFormatting>
  <conditionalFormatting sqref="K7:K8">
    <cfRule type="colorScale" priority="16">
      <colorScale>
        <cfvo type="min" val="0"/>
        <cfvo type="max" val="0"/>
        <color theme="0"/>
        <color theme="5"/>
      </colorScale>
    </cfRule>
    <cfRule type="colorScale" priority="17">
      <colorScale>
        <cfvo type="min" val="0"/>
        <cfvo type="max" val="0"/>
        <color theme="0"/>
        <color theme="5"/>
      </colorScale>
    </cfRule>
    <cfRule type="colorScale" priority="18">
      <colorScale>
        <cfvo type="min" val="0"/>
        <cfvo type="max" val="0"/>
        <color theme="0"/>
        <color rgb="FFFF0000"/>
      </colorScale>
    </cfRule>
  </conditionalFormatting>
  <conditionalFormatting sqref="M7:M8">
    <cfRule type="colorScale" priority="13">
      <colorScale>
        <cfvo type="min" val="0"/>
        <cfvo type="max" val="0"/>
        <color theme="0"/>
        <color theme="5"/>
      </colorScale>
    </cfRule>
    <cfRule type="colorScale" priority="14">
      <colorScale>
        <cfvo type="min" val="0"/>
        <cfvo type="max" val="0"/>
        <color theme="0"/>
        <color theme="5"/>
      </colorScale>
    </cfRule>
    <cfRule type="colorScale" priority="15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10">
      <colorScale>
        <cfvo type="min" val="0"/>
        <cfvo type="max" val="0"/>
        <color theme="0"/>
        <color theme="5"/>
      </colorScale>
    </cfRule>
    <cfRule type="colorScale" priority="11">
      <colorScale>
        <cfvo type="min" val="0"/>
        <cfvo type="max" val="0"/>
        <color theme="0"/>
        <color theme="5"/>
      </colorScale>
    </cfRule>
    <cfRule type="colorScale" priority="12">
      <colorScale>
        <cfvo type="min" val="0"/>
        <cfvo type="max" val="0"/>
        <color theme="0"/>
        <color rgb="FFFF0000"/>
      </colorScale>
    </cfRule>
  </conditionalFormatting>
  <conditionalFormatting sqref="O9 O5:O6">
    <cfRule type="expression" priority="9">
      <formula>25*MAX(O:O)/(#REF!)</formula>
    </cfRule>
  </conditionalFormatting>
  <conditionalFormatting sqref="O1:O3">
    <cfRule type="expression" priority="8">
      <formula>25*MAX(O:O)/(M9)</formula>
    </cfRule>
  </conditionalFormatting>
  <conditionalFormatting sqref="O4">
    <cfRule type="expression" priority="7">
      <formula>25*MAX(O:O)/(#REF!)</formula>
    </cfRule>
  </conditionalFormatting>
  <conditionalFormatting sqref="O1048573:O1048576">
    <cfRule type="expression" priority="6">
      <formula>25*MAX(O:O)/(M13)</formula>
    </cfRule>
  </conditionalFormatting>
  <conditionalFormatting sqref="O1048559:O1048572">
    <cfRule type="expression" priority="5">
      <formula>25*MAX(O:O)/(M1)</formula>
    </cfRule>
  </conditionalFormatting>
  <conditionalFormatting sqref="G9">
    <cfRule type="colorScale" priority="4">
      <colorScale>
        <cfvo type="min" val="0"/>
        <cfvo type="max" val="0"/>
        <color theme="0"/>
        <color theme="5"/>
      </colorScale>
    </cfRule>
  </conditionalFormatting>
  <conditionalFormatting sqref="I9">
    <cfRule type="colorScale" priority="3">
      <colorScale>
        <cfvo type="min" val="0"/>
        <cfvo type="max" val="0"/>
        <color theme="0"/>
        <color theme="7"/>
      </colorScale>
    </cfRule>
  </conditionalFormatting>
  <conditionalFormatting sqref="K9">
    <cfRule type="colorScale" priority="2">
      <colorScale>
        <cfvo type="min" val="0"/>
        <cfvo type="max" val="0"/>
        <color theme="6"/>
        <color theme="0"/>
      </colorScale>
    </cfRule>
  </conditionalFormatting>
  <conditionalFormatting sqref="M9">
    <cfRule type="colorScale" priority="1">
      <colorScale>
        <cfvo type="min" val="0"/>
        <cfvo type="max" val="0"/>
        <color rgb="FFFFC000"/>
        <color theme="0"/>
      </colorScale>
    </cfRule>
  </conditionalFormatting>
  <dataValidations count="9">
    <dataValidation type="list" allowBlank="1" showInputMessage="1" errorTitle="Ошибка ввода!" error="Допустимое значение может быть от 0 до 20" sqref="I9">
      <formula1>г2</formula1>
    </dataValidation>
    <dataValidation allowBlank="1" showInputMessage="1" errorTitle="Ошибка ввода!" error="Допустимое значение может быть от 0 до 25" sqref="G9"/>
    <dataValidation type="list" allowBlank="1" showInputMessage="1" showErrorMessage="1" sqref="D9">
      <formula1>сш</formula1>
    </dataValidation>
    <dataValidation type="list" allowBlank="1" showInputMessage="1" showErrorMessage="1" sqref="E9">
      <formula1>кла</formula1>
    </dataValidation>
    <dataValidation type="custom" allowBlank="1" showInputMessage="1" errorTitle="Ввод в эту ячейку запрещён" error="Нажмите клавишу Esc или щёлкните кнопку Отмена или закройте это окно" sqref="L9 J9 N9:O9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K9 M9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P9">
      <formula1>FALSE</formula1>
    </dataValidation>
    <dataValidation allowBlank="1" promptTitle="ВАЖНО!" prompt="Убедитесь, что фамилия, имя и отчество введены ПОЛНОСТЬЮ!!!" sqref="B9"/>
    <dataValidation type="custom" allowBlank="1" showInputMessage="1" showErrorMessage="1" errorTitle="Ввод в эту ячейку запрещён" error="Нажмите клавишу Esc или щёлкните кнопку Отмена или закройте это окно" sqref="H9">
      <formula1>FALSE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P9"/>
  <sheetViews>
    <sheetView zoomScale="90" zoomScaleNormal="90" zoomScaleSheetLayoutView="90" zoomScalePageLayoutView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P4"/>
    </sheetView>
  </sheetViews>
  <sheetFormatPr defaultRowHeight="15"/>
  <cols>
    <col min="1" max="1" width="5" style="2" customWidth="1"/>
    <col min="2" max="2" width="22.28515625" style="2" customWidth="1"/>
    <col min="3" max="3" width="23" style="2" customWidth="1"/>
    <col min="4" max="4" width="24" style="2" customWidth="1"/>
    <col min="5" max="5" width="6.5703125" style="2" customWidth="1"/>
    <col min="6" max="6" width="13.85546875" style="2" customWidth="1"/>
    <col min="7" max="7" width="9.140625" style="12" customWidth="1"/>
    <col min="8" max="8" width="9.140625" style="8" customWidth="1"/>
    <col min="9" max="9" width="9.140625" style="12" customWidth="1"/>
    <col min="10" max="10" width="9.28515625" style="8" bestFit="1" customWidth="1"/>
    <col min="11" max="11" width="9.140625" style="12"/>
    <col min="12" max="12" width="9.7109375" style="8" bestFit="1" customWidth="1"/>
    <col min="13" max="13" width="9.140625" style="12"/>
    <col min="14" max="15" width="9.7109375" style="8" customWidth="1"/>
    <col min="16" max="16" width="11.85546875" style="2" customWidth="1"/>
    <col min="17" max="23" width="9.140625" style="2"/>
    <col min="24" max="24" width="9.140625" style="2" customWidth="1"/>
    <col min="25" max="16384" width="9.140625" style="2"/>
  </cols>
  <sheetData>
    <row r="1" spans="1:16">
      <c r="A1" s="1"/>
      <c r="B1" s="1"/>
      <c r="C1" s="1"/>
      <c r="D1" s="1"/>
      <c r="E1" s="1"/>
      <c r="F1" s="1"/>
      <c r="G1" s="9"/>
      <c r="H1" s="5"/>
      <c r="I1" s="9"/>
      <c r="J1" s="5"/>
      <c r="K1" s="9"/>
      <c r="L1" s="5"/>
      <c r="M1" s="9"/>
      <c r="N1" s="5"/>
      <c r="O1" s="5"/>
      <c r="P1" s="1"/>
    </row>
    <row r="2" spans="1:16">
      <c r="A2" s="1"/>
      <c r="B2" s="41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4" spans="1:16">
      <c r="B4" s="42" t="s">
        <v>87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>
      <c r="A5" s="1"/>
      <c r="B5" s="3"/>
      <c r="C5" s="3"/>
      <c r="D5" s="3"/>
      <c r="E5" s="3"/>
      <c r="F5" s="3"/>
      <c r="G5" s="10"/>
      <c r="H5" s="6"/>
      <c r="I5" s="10"/>
      <c r="J5" s="6"/>
      <c r="K5" s="10"/>
      <c r="L5" s="6"/>
      <c r="M5" s="10"/>
      <c r="N5" s="6"/>
      <c r="O5" s="6"/>
      <c r="P5" s="3"/>
    </row>
    <row r="6" spans="1:16" ht="15" customHeight="1">
      <c r="A6" s="43" t="s">
        <v>0</v>
      </c>
      <c r="B6" s="46" t="s">
        <v>1</v>
      </c>
      <c r="C6" s="46" t="s">
        <v>42</v>
      </c>
      <c r="D6" s="46" t="s">
        <v>2</v>
      </c>
      <c r="E6" s="46" t="s">
        <v>49</v>
      </c>
      <c r="F6" s="46" t="s">
        <v>43</v>
      </c>
      <c r="G6" s="46" t="s">
        <v>3</v>
      </c>
      <c r="H6" s="46"/>
      <c r="I6" s="46" t="s">
        <v>4</v>
      </c>
      <c r="J6" s="46"/>
      <c r="K6" s="46" t="s">
        <v>5</v>
      </c>
      <c r="L6" s="46"/>
      <c r="M6" s="46" t="s">
        <v>6</v>
      </c>
      <c r="N6" s="46"/>
      <c r="O6" s="7" t="s">
        <v>7</v>
      </c>
      <c r="P6" s="46" t="s">
        <v>8</v>
      </c>
    </row>
    <row r="7" spans="1:16">
      <c r="A7" s="44"/>
      <c r="B7" s="46"/>
      <c r="C7" s="46"/>
      <c r="D7" s="46"/>
      <c r="E7" s="46"/>
      <c r="F7" s="46"/>
      <c r="G7" s="47" t="s">
        <v>9</v>
      </c>
      <c r="H7" s="48" t="s">
        <v>10</v>
      </c>
      <c r="I7" s="47" t="s">
        <v>9</v>
      </c>
      <c r="J7" s="48" t="s">
        <v>10</v>
      </c>
      <c r="K7" s="47" t="s">
        <v>11</v>
      </c>
      <c r="L7" s="48" t="s">
        <v>10</v>
      </c>
      <c r="M7" s="47" t="s">
        <v>11</v>
      </c>
      <c r="N7" s="48" t="s">
        <v>10</v>
      </c>
      <c r="O7" s="48" t="s">
        <v>10</v>
      </c>
      <c r="P7" s="46"/>
    </row>
    <row r="8" spans="1:16">
      <c r="A8" s="45"/>
      <c r="B8" s="46"/>
      <c r="C8" s="46"/>
      <c r="D8" s="46"/>
      <c r="E8" s="46"/>
      <c r="F8" s="46"/>
      <c r="G8" s="47"/>
      <c r="H8" s="48"/>
      <c r="I8" s="47"/>
      <c r="J8" s="48"/>
      <c r="K8" s="47"/>
      <c r="L8" s="48"/>
      <c r="M8" s="47"/>
      <c r="N8" s="48"/>
      <c r="O8" s="48"/>
      <c r="P8" s="46"/>
    </row>
    <row r="9" spans="1:16">
      <c r="A9" s="4"/>
      <c r="B9" s="4"/>
      <c r="C9" s="4"/>
      <c r="D9" s="4"/>
      <c r="E9" s="4"/>
      <c r="F9" s="15"/>
      <c r="G9" s="11"/>
      <c r="H9" s="7">
        <f>25*(G9)/25.5</f>
        <v>0</v>
      </c>
      <c r="I9" s="11"/>
      <c r="J9" s="7">
        <f>25*I9/10</f>
        <v>0</v>
      </c>
      <c r="K9" s="11"/>
      <c r="L9" s="7" t="e">
        <f>25*MIN(K:K)/(K9)</f>
        <v>#DIV/0!</v>
      </c>
      <c r="M9" s="11"/>
      <c r="N9" s="7" t="e">
        <f>25*MIN(M:M)/(M9)</f>
        <v>#DIV/0!</v>
      </c>
      <c r="O9" s="7" t="e">
        <f>SUM(N9,L9,J9,H9)</f>
        <v>#DIV/0!</v>
      </c>
      <c r="P9" s="4" t="e">
        <f>IF((RANK(O9,$O$9:$O$72)+COUNTIF($O$9:O9,O9)-1)&gt;5,"Участник",CHOOSE(MATCH(O9,{0,50.005,70,1000},{1,2,3,3}),"Участник","Призер",IF(O9&gt;=MAX(O:O),"Победитель","Призер")))</f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B2:P2"/>
    <mergeCell ref="B6:B8"/>
    <mergeCell ref="D6:D8"/>
    <mergeCell ref="E6:E8"/>
    <mergeCell ref="F6:F8"/>
    <mergeCell ref="G7:G8"/>
    <mergeCell ref="C6:C8"/>
    <mergeCell ref="J7:J8"/>
    <mergeCell ref="I7:I8"/>
    <mergeCell ref="H7:H8"/>
    <mergeCell ref="K6:L6"/>
    <mergeCell ref="P6:P8"/>
    <mergeCell ref="I6:J6"/>
    <mergeCell ref="G6:H6"/>
    <mergeCell ref="M6:N6"/>
    <mergeCell ref="A6:A8"/>
    <mergeCell ref="B4:P4"/>
    <mergeCell ref="O7:O8"/>
    <mergeCell ref="N7:N8"/>
    <mergeCell ref="M7:M8"/>
    <mergeCell ref="L7:L8"/>
    <mergeCell ref="K7:K8"/>
  </mergeCells>
  <conditionalFormatting sqref="O9">
    <cfRule type="containsText" dxfId="39" priority="110" operator="containsText" text="Призер">
      <formula>NOT(ISERROR(SEARCH("Призер",O9)))</formula>
    </cfRule>
    <cfRule type="containsText" dxfId="38" priority="111" operator="containsText" text="Победитель">
      <formula>NOT(ISERROR(SEARCH("Победитель",O9)))</formula>
    </cfRule>
  </conditionalFormatting>
  <conditionalFormatting sqref="P9">
    <cfRule type="containsText" dxfId="37" priority="104" operator="containsText" text="Призер">
      <formula>NOT(ISERROR(SEARCH("Призер",P9)))</formula>
    </cfRule>
    <cfRule type="containsText" dxfId="36" priority="105" operator="containsText" text="Победитель">
      <formula>NOT(ISERROR(SEARCH("Победитель",P9)))</formula>
    </cfRule>
    <cfRule type="containsText" dxfId="35" priority="106" operator="containsText" text="Призер">
      <formula>NOT(ISERROR(SEARCH("Призер",P9)))</formula>
    </cfRule>
    <cfRule type="containsText" dxfId="34" priority="107" operator="containsText" text="Победитель">
      <formula>NOT(ISERROR(SEARCH("Победитель",P9)))</formula>
    </cfRule>
    <cfRule type="containsText" dxfId="33" priority="108" operator="containsText" text="Призер">
      <formula>NOT(ISERROR(SEARCH("Призер",P9)))</formula>
    </cfRule>
    <cfRule type="containsText" dxfId="32" priority="109" operator="containsText" text="Победитель">
      <formula>NOT(ISERROR(SEARCH("Победитель",P9)))</formula>
    </cfRule>
  </conditionalFormatting>
  <conditionalFormatting sqref="O10:O1048554 O3:O4">
    <cfRule type="expression" priority="63">
      <formula>25*MAX(O:O)/(M9)</formula>
    </cfRule>
  </conditionalFormatting>
  <conditionalFormatting sqref="K7:K8">
    <cfRule type="colorScale" priority="39">
      <colorScale>
        <cfvo type="min" val="0"/>
        <cfvo type="max" val="0"/>
        <color theme="0"/>
        <color theme="5"/>
      </colorScale>
    </cfRule>
    <cfRule type="colorScale" priority="40">
      <colorScale>
        <cfvo type="min" val="0"/>
        <cfvo type="max" val="0"/>
        <color theme="0"/>
        <color theme="5"/>
      </colorScale>
    </cfRule>
    <cfRule type="colorScale" priority="41">
      <colorScale>
        <cfvo type="min" val="0"/>
        <cfvo type="max" val="0"/>
        <color theme="0"/>
        <color rgb="FFFF0000"/>
      </colorScale>
    </cfRule>
  </conditionalFormatting>
  <conditionalFormatting sqref="M7:M8">
    <cfRule type="colorScale" priority="36">
      <colorScale>
        <cfvo type="min" val="0"/>
        <cfvo type="max" val="0"/>
        <color theme="0"/>
        <color theme="5"/>
      </colorScale>
    </cfRule>
    <cfRule type="colorScale" priority="37">
      <colorScale>
        <cfvo type="min" val="0"/>
        <cfvo type="max" val="0"/>
        <color theme="0"/>
        <color theme="5"/>
      </colorScale>
    </cfRule>
    <cfRule type="colorScale" priority="38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33">
      <colorScale>
        <cfvo type="min" val="0"/>
        <cfvo type="max" val="0"/>
        <color theme="0"/>
        <color theme="5"/>
      </colorScale>
    </cfRule>
    <cfRule type="colorScale" priority="34">
      <colorScale>
        <cfvo type="min" val="0"/>
        <cfvo type="max" val="0"/>
        <color theme="0"/>
        <color theme="5"/>
      </colorScale>
    </cfRule>
    <cfRule type="colorScale" priority="35">
      <colorScale>
        <cfvo type="min" val="0"/>
        <cfvo type="max" val="0"/>
        <color theme="0"/>
        <color rgb="FFFF0000"/>
      </colorScale>
    </cfRule>
  </conditionalFormatting>
  <conditionalFormatting sqref="O9 O4:O6">
    <cfRule type="expression" priority="285">
      <formula>25*MAX(O:O)/(#REF!)</formula>
    </cfRule>
  </conditionalFormatting>
  <conditionalFormatting sqref="O1:O3">
    <cfRule type="expression" priority="304">
      <formula>25*MAX(O:O)/(M9)</formula>
    </cfRule>
  </conditionalFormatting>
  <conditionalFormatting sqref="O1048569:O1048576">
    <cfRule type="expression" priority="389">
      <formula>25*MAX(O:O)/(#REF!)</formula>
    </cfRule>
  </conditionalFormatting>
  <conditionalFormatting sqref="O1048555:O1048568">
    <cfRule type="expression" priority="390">
      <formula>25*MAX(O:O)/(M1)</formula>
    </cfRule>
  </conditionalFormatting>
  <conditionalFormatting sqref="G9">
    <cfRule type="colorScale" priority="391">
      <colorScale>
        <cfvo type="min" val="0"/>
        <cfvo type="max" val="0"/>
        <color theme="0"/>
        <color theme="5"/>
      </colorScale>
    </cfRule>
  </conditionalFormatting>
  <conditionalFormatting sqref="I9">
    <cfRule type="colorScale" priority="392">
      <colorScale>
        <cfvo type="min" val="0"/>
        <cfvo type="max" val="0"/>
        <color theme="0"/>
        <color theme="7"/>
      </colorScale>
    </cfRule>
  </conditionalFormatting>
  <conditionalFormatting sqref="K9">
    <cfRule type="colorScale" priority="393">
      <colorScale>
        <cfvo type="min" val="0"/>
        <cfvo type="max" val="0"/>
        <color theme="6"/>
        <color theme="0"/>
      </colorScale>
    </cfRule>
  </conditionalFormatting>
  <conditionalFormatting sqref="M9">
    <cfRule type="colorScale" priority="394">
      <colorScale>
        <cfvo type="min" val="0"/>
        <cfvo type="max" val="0"/>
        <color rgb="FFFFC000"/>
        <color theme="0"/>
      </colorScale>
    </cfRule>
  </conditionalFormatting>
  <dataValidations xWindow="75" yWindow="192" count="9">
    <dataValidation allowBlank="1" promptTitle="ВАЖНО!" prompt="Убедитесь, что фамилия, имя и отчество введены ПОЛНОСТЬЮ!!!" sqref="B9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P9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K9 M9"/>
    <dataValidation type="custom" allowBlank="1" showInputMessage="1" errorTitle="Ввод в эту ячейку запрещён" error="Нажмите клавишу Esc или щёлкните кнопку Отмена или закройте это окно" sqref="L9 N9:O9 J9">
      <formula1>FALSE</formula1>
    </dataValidation>
    <dataValidation type="list" allowBlank="1" showInputMessage="1" showErrorMessage="1" sqref="E9">
      <formula1>кла</formula1>
    </dataValidation>
    <dataValidation type="list" allowBlank="1" showInputMessage="1" showErrorMessage="1" sqref="D9">
      <formula1>сш</formula1>
    </dataValidation>
    <dataValidation allowBlank="1" showInputMessage="1" errorTitle="Ошибка ввода!" error="Допустимое значение может быть от 0 до 25" sqref="G9"/>
    <dataValidation type="list" allowBlank="1" showInputMessage="1" errorTitle="Ошибка ввода!" error="Допустимое значение может быть от 0 до 20" sqref="I9">
      <formula1>г2</formula1>
    </dataValidation>
    <dataValidation type="custom" allowBlank="1" showInputMessage="1" showErrorMessage="1" errorTitle="Ввод в эту ячейку запрещён" error="Нажмите клавишу Esc или щёлкните кнопку Отмена или закройте это окно" sqref="H9">
      <formula1>FALSE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9"/>
  <sheetViews>
    <sheetView zoomScale="80" zoomScaleNormal="80" zoomScaleSheetLayoutView="90" zoomScalePageLayoutView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R4"/>
    </sheetView>
  </sheetViews>
  <sheetFormatPr defaultRowHeight="15"/>
  <cols>
    <col min="1" max="1" width="5" style="20" customWidth="1"/>
    <col min="2" max="2" width="22.28515625" style="20" customWidth="1"/>
    <col min="3" max="3" width="23" style="20" customWidth="1"/>
    <col min="4" max="4" width="24" style="20" customWidth="1"/>
    <col min="5" max="5" width="6.5703125" style="20" customWidth="1"/>
    <col min="6" max="6" width="13.85546875" style="20" customWidth="1"/>
    <col min="7" max="7" width="9.140625" style="28" customWidth="1"/>
    <col min="8" max="8" width="9.140625" style="29" customWidth="1"/>
    <col min="9" max="9" width="9.140625" style="28" customWidth="1"/>
    <col min="10" max="10" width="9.28515625" style="29" bestFit="1" customWidth="1"/>
    <col min="11" max="11" width="9.28515625" style="28" customWidth="1"/>
    <col min="12" max="12" width="9.28515625" style="29" customWidth="1"/>
    <col min="13" max="13" width="9.140625" style="28"/>
    <col min="14" max="14" width="9.7109375" style="29" bestFit="1" customWidth="1"/>
    <col min="15" max="15" width="9.140625" style="28"/>
    <col min="16" max="17" width="9.7109375" style="29" customWidth="1"/>
    <col min="18" max="18" width="13.140625" style="20" customWidth="1"/>
    <col min="19" max="25" width="9.140625" style="20"/>
    <col min="26" max="26" width="9.140625" style="20" customWidth="1"/>
    <col min="27" max="16384" width="9.140625" style="20"/>
  </cols>
  <sheetData>
    <row r="1" spans="1:18">
      <c r="A1" s="17"/>
      <c r="B1" s="17"/>
      <c r="C1" s="17"/>
      <c r="D1" s="17"/>
      <c r="E1" s="17"/>
      <c r="F1" s="17"/>
      <c r="G1" s="18"/>
      <c r="H1" s="19"/>
      <c r="I1" s="18"/>
      <c r="J1" s="19"/>
      <c r="K1" s="18"/>
      <c r="L1" s="19"/>
      <c r="M1" s="18"/>
      <c r="N1" s="19"/>
      <c r="O1" s="18"/>
      <c r="P1" s="19"/>
      <c r="Q1" s="19"/>
      <c r="R1" s="17"/>
    </row>
    <row r="2" spans="1:18">
      <c r="A2" s="17"/>
      <c r="B2" s="49" t="s">
        <v>53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4" spans="1:18">
      <c r="B4" s="50" t="s">
        <v>89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>
      <c r="A5" s="17"/>
      <c r="B5" s="21"/>
      <c r="C5" s="21"/>
      <c r="D5" s="21"/>
      <c r="E5" s="21"/>
      <c r="F5" s="21"/>
      <c r="G5" s="22"/>
      <c r="H5" s="23"/>
      <c r="I5" s="22"/>
      <c r="J5" s="23"/>
      <c r="K5" s="22"/>
      <c r="L5" s="23"/>
      <c r="M5" s="22"/>
      <c r="N5" s="23"/>
      <c r="O5" s="22"/>
      <c r="P5" s="23"/>
      <c r="Q5" s="23"/>
      <c r="R5" s="21"/>
    </row>
    <row r="6" spans="1:18" ht="15" customHeight="1">
      <c r="A6" s="51" t="s">
        <v>0</v>
      </c>
      <c r="B6" s="54" t="s">
        <v>1</v>
      </c>
      <c r="C6" s="54" t="s">
        <v>42</v>
      </c>
      <c r="D6" s="54" t="s">
        <v>2</v>
      </c>
      <c r="E6" s="54" t="s">
        <v>49</v>
      </c>
      <c r="F6" s="54" t="s">
        <v>43</v>
      </c>
      <c r="G6" s="54" t="s">
        <v>3</v>
      </c>
      <c r="H6" s="54"/>
      <c r="I6" s="54" t="s">
        <v>4</v>
      </c>
      <c r="J6" s="54"/>
      <c r="K6" s="55" t="s">
        <v>86</v>
      </c>
      <c r="L6" s="56"/>
      <c r="M6" s="54" t="s">
        <v>5</v>
      </c>
      <c r="N6" s="54"/>
      <c r="O6" s="54" t="s">
        <v>6</v>
      </c>
      <c r="P6" s="54"/>
      <c r="Q6" s="40" t="s">
        <v>7</v>
      </c>
      <c r="R6" s="54" t="s">
        <v>8</v>
      </c>
    </row>
    <row r="7" spans="1:18">
      <c r="A7" s="52"/>
      <c r="B7" s="54"/>
      <c r="C7" s="54"/>
      <c r="D7" s="54"/>
      <c r="E7" s="54"/>
      <c r="F7" s="54"/>
      <c r="G7" s="57" t="s">
        <v>9</v>
      </c>
      <c r="H7" s="58" t="s">
        <v>10</v>
      </c>
      <c r="I7" s="57" t="s">
        <v>9</v>
      </c>
      <c r="J7" s="58" t="s">
        <v>10</v>
      </c>
      <c r="K7" s="57" t="s">
        <v>11</v>
      </c>
      <c r="L7" s="58" t="s">
        <v>10</v>
      </c>
      <c r="M7" s="57" t="s">
        <v>11</v>
      </c>
      <c r="N7" s="58" t="s">
        <v>10</v>
      </c>
      <c r="O7" s="57" t="s">
        <v>11</v>
      </c>
      <c r="P7" s="58" t="s">
        <v>10</v>
      </c>
      <c r="Q7" s="58" t="s">
        <v>10</v>
      </c>
      <c r="R7" s="54"/>
    </row>
    <row r="8" spans="1:18">
      <c r="A8" s="53"/>
      <c r="B8" s="54"/>
      <c r="C8" s="54"/>
      <c r="D8" s="54"/>
      <c r="E8" s="54"/>
      <c r="F8" s="54"/>
      <c r="G8" s="57"/>
      <c r="H8" s="58"/>
      <c r="I8" s="57"/>
      <c r="J8" s="58"/>
      <c r="K8" s="57"/>
      <c r="L8" s="58"/>
      <c r="M8" s="57"/>
      <c r="N8" s="58"/>
      <c r="O8" s="57"/>
      <c r="P8" s="58"/>
      <c r="Q8" s="58"/>
      <c r="R8" s="54"/>
    </row>
    <row r="9" spans="1:18">
      <c r="A9" s="39"/>
      <c r="B9" s="39"/>
      <c r="C9" s="39"/>
      <c r="D9" s="39"/>
      <c r="E9" s="39"/>
      <c r="F9" s="26"/>
      <c r="G9" s="30"/>
      <c r="H9" s="27">
        <f>25*(G9)/30.5</f>
        <v>0</v>
      </c>
      <c r="I9" s="30"/>
      <c r="J9" s="40">
        <f>25*I9/10</f>
        <v>0</v>
      </c>
      <c r="K9" s="30"/>
      <c r="L9" s="40" t="e">
        <f>10*MIN(K:K)/(K9)</f>
        <v>#DIV/0!</v>
      </c>
      <c r="M9" s="30"/>
      <c r="N9" s="40" t="e">
        <f>15*MIN(M:M)/(M9)</f>
        <v>#DIV/0!</v>
      </c>
      <c r="O9" s="30"/>
      <c r="P9" s="40" t="e">
        <f>25*MIN(O:O)/(O9)</f>
        <v>#DIV/0!</v>
      </c>
      <c r="Q9" s="16" t="e">
        <f>SUM(P9,N9,L9,J9,H9)</f>
        <v>#DIV/0!</v>
      </c>
      <c r="R9" s="31" t="e">
        <f>IF((RANK(Q9,$Q$9:$Q$72)+COUNTIF($Q$9:Q9,Q9)-1)&gt;5,"Участник",CHOOSE(MATCH(Q9,{0,50.005,70,1000},{1,2,3,3}),"Участник","Призер",IF(Q9&gt;=MAX(Q:Q),"Победитель","Призер")))</f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N7:N8"/>
    <mergeCell ref="O7:O8"/>
    <mergeCell ref="P7:P8"/>
    <mergeCell ref="Q7:Q8"/>
    <mergeCell ref="I7:I8"/>
    <mergeCell ref="J7:J8"/>
    <mergeCell ref="K7:K8"/>
    <mergeCell ref="L7:L8"/>
    <mergeCell ref="M7:M8"/>
    <mergeCell ref="B2:R2"/>
    <mergeCell ref="B4:R4"/>
    <mergeCell ref="A6:A8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G7:G8"/>
    <mergeCell ref="H7:H8"/>
  </mergeCells>
  <conditionalFormatting sqref="Q9">
    <cfRule type="containsText" dxfId="31" priority="30" operator="containsText" text="Призер">
      <formula>NOT(ISERROR(SEARCH("Призер",Q9)))</formula>
    </cfRule>
    <cfRule type="containsText" dxfId="30" priority="31" operator="containsText" text="Победитель">
      <formula>NOT(ISERROR(SEARCH("Победитель",Q9)))</formula>
    </cfRule>
  </conditionalFormatting>
  <conditionalFormatting sqref="R9">
    <cfRule type="containsText" dxfId="29" priority="24" operator="containsText" text="Призер">
      <formula>NOT(ISERROR(SEARCH("Призер",R9)))</formula>
    </cfRule>
    <cfRule type="containsText" dxfId="28" priority="25" operator="containsText" text="Победитель">
      <formula>NOT(ISERROR(SEARCH("Победитель",R9)))</formula>
    </cfRule>
    <cfRule type="containsText" dxfId="27" priority="26" operator="containsText" text="Призер">
      <formula>NOT(ISERROR(SEARCH("Призер",R9)))</formula>
    </cfRule>
    <cfRule type="containsText" dxfId="26" priority="27" operator="containsText" text="Победитель">
      <formula>NOT(ISERROR(SEARCH("Победитель",R9)))</formula>
    </cfRule>
    <cfRule type="containsText" dxfId="25" priority="28" operator="containsText" text="Призер">
      <formula>NOT(ISERROR(SEARCH("Призер",R9)))</formula>
    </cfRule>
    <cfRule type="containsText" dxfId="24" priority="29" operator="containsText" text="Победитель">
      <formula>NOT(ISERROR(SEARCH("Победитель",R9)))</formula>
    </cfRule>
  </conditionalFormatting>
  <conditionalFormatting sqref="Q10:Q1048554 Q3:Q4">
    <cfRule type="expression" priority="23">
      <formula>25*MAX(Q:Q)/(O9)</formula>
    </cfRule>
  </conditionalFormatting>
  <conditionalFormatting sqref="M7:M8">
    <cfRule type="colorScale" priority="20">
      <colorScale>
        <cfvo type="min" val="0"/>
        <cfvo type="max" val="0"/>
        <color theme="0"/>
        <color theme="5"/>
      </colorScale>
    </cfRule>
    <cfRule type="colorScale" priority="21">
      <colorScale>
        <cfvo type="min" val="0"/>
        <cfvo type="max" val="0"/>
        <color theme="0"/>
        <color theme="5"/>
      </colorScale>
    </cfRule>
    <cfRule type="colorScale" priority="22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17">
      <colorScale>
        <cfvo type="min" val="0"/>
        <cfvo type="max" val="0"/>
        <color theme="0"/>
        <color theme="5"/>
      </colorScale>
    </cfRule>
    <cfRule type="colorScale" priority="18">
      <colorScale>
        <cfvo type="min" val="0"/>
        <cfvo type="max" val="0"/>
        <color theme="0"/>
        <color theme="5"/>
      </colorScale>
    </cfRule>
    <cfRule type="colorScale" priority="19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14">
      <colorScale>
        <cfvo type="min" val="0"/>
        <cfvo type="max" val="0"/>
        <color theme="0"/>
        <color theme="5"/>
      </colorScale>
    </cfRule>
    <cfRule type="colorScale" priority="15">
      <colorScale>
        <cfvo type="min" val="0"/>
        <cfvo type="max" val="0"/>
        <color theme="0"/>
        <color theme="5"/>
      </colorScale>
    </cfRule>
    <cfRule type="colorScale" priority="16">
      <colorScale>
        <cfvo type="min" val="0"/>
        <cfvo type="max" val="0"/>
        <color theme="0"/>
        <color rgb="FFFF0000"/>
      </colorScale>
    </cfRule>
  </conditionalFormatting>
  <conditionalFormatting sqref="Q4:Q6 Q9">
    <cfRule type="expression" priority="13">
      <formula>25*MAX(Q:Q)/(#REF!)</formula>
    </cfRule>
  </conditionalFormatting>
  <conditionalFormatting sqref="Q1:Q3">
    <cfRule type="expression" priority="12">
      <formula>25*MAX(Q:Q)/(O9)</formula>
    </cfRule>
  </conditionalFormatting>
  <conditionalFormatting sqref="Q1048575:Q1048576">
    <cfRule type="expression" priority="11">
      <formula>25*MAX(Q:Q)/(O15)</formula>
    </cfRule>
  </conditionalFormatting>
  <conditionalFormatting sqref="K7:K8">
    <cfRule type="colorScale" priority="8">
      <colorScale>
        <cfvo type="min" val="0"/>
        <cfvo type="max" val="0"/>
        <color theme="0"/>
        <color theme="5"/>
      </colorScale>
    </cfRule>
    <cfRule type="colorScale" priority="9">
      <colorScale>
        <cfvo type="min" val="0"/>
        <cfvo type="max" val="0"/>
        <color theme="0"/>
        <color theme="5"/>
      </colorScale>
    </cfRule>
    <cfRule type="colorScale" priority="10">
      <colorScale>
        <cfvo type="min" val="0"/>
        <cfvo type="max" val="0"/>
        <color theme="0"/>
        <color rgb="FFFF0000"/>
      </colorScale>
    </cfRule>
  </conditionalFormatting>
  <conditionalFormatting sqref="K1:K1048576">
    <cfRule type="colorScale" priority="7">
      <colorScale>
        <cfvo type="min" val="0"/>
        <cfvo type="max" val="0"/>
        <color theme="8"/>
        <color theme="0"/>
      </colorScale>
    </cfRule>
  </conditionalFormatting>
  <conditionalFormatting sqref="Q1048569:Q1048574">
    <cfRule type="expression" priority="6">
      <formula>25*MAX(Q:Q)/(#REF!)</formula>
    </cfRule>
  </conditionalFormatting>
  <conditionalFormatting sqref="Q1048555:Q1048568">
    <cfRule type="expression" priority="5">
      <formula>25*MAX(Q:Q)/(O1)</formula>
    </cfRule>
  </conditionalFormatting>
  <conditionalFormatting sqref="G9">
    <cfRule type="colorScale" priority="4">
      <colorScale>
        <cfvo type="min" val="0"/>
        <cfvo type="max" val="0"/>
        <color theme="0"/>
        <color theme="5"/>
      </colorScale>
    </cfRule>
  </conditionalFormatting>
  <conditionalFormatting sqref="I9">
    <cfRule type="colorScale" priority="3">
      <colorScale>
        <cfvo type="min" val="0"/>
        <cfvo type="max" val="0"/>
        <color theme="0"/>
        <color theme="7"/>
      </colorScale>
    </cfRule>
  </conditionalFormatting>
  <conditionalFormatting sqref="M9">
    <cfRule type="colorScale" priority="2">
      <colorScale>
        <cfvo type="min" val="0"/>
        <cfvo type="max" val="0"/>
        <color theme="6"/>
        <color theme="0"/>
      </colorScale>
    </cfRule>
  </conditionalFormatting>
  <conditionalFormatting sqref="O9">
    <cfRule type="colorScale" priority="1">
      <colorScale>
        <cfvo type="min" val="0"/>
        <cfvo type="max" val="0"/>
        <color rgb="FFFFC000"/>
        <color theme="0"/>
      </colorScale>
    </cfRule>
  </conditionalFormatting>
  <dataValidations count="9">
    <dataValidation type="list" allowBlank="1" showInputMessage="1" errorTitle="Ошибка ввода!" error="Допустимое значение может быть от 0 до 20" sqref="I9">
      <formula1>г2</formula1>
    </dataValidation>
    <dataValidation allowBlank="1" showInputMessage="1" errorTitle="Ошибка ввода!" error="Допустимое значение может быть от 0 до 25" sqref="G9"/>
    <dataValidation type="list" allowBlank="1" showInputMessage="1" showErrorMessage="1" sqref="D9">
      <formula1>сш</formula1>
    </dataValidation>
    <dataValidation type="list" allowBlank="1" showInputMessage="1" showErrorMessage="1" sqref="E9">
      <formula1>кла</formula1>
    </dataValidation>
    <dataValidation type="custom" allowBlank="1" showInputMessage="1" errorTitle="Ввод в эту ячейку запрещён" error="Нажмите клавишу Esc или щёлкните кнопку Отмена или закройте это окно" sqref="K9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M9 O9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1:R1048576">
      <formula1>FALSE</formula1>
    </dataValidation>
    <dataValidation allowBlank="1" promptTitle="ВАЖНО!" prompt="Убедитесь, что фамилия, имя и отчество введены ПОЛНОСТЬЮ!!!" sqref="B9"/>
    <dataValidation type="custom" allowBlank="1" showInputMessage="1" showErrorMessage="1" errorTitle="Ввод в эту ячейку запрещён" error="Нажмите клавишу Esc или щёлкните кнопку Отмена или закройте это окно" sqref="L9 J1:J1048576 P9 N1:N1048576 H1:H8 H10:H1048576 L1:L8 L10:L1048576 Q1:Q1048576 P1:P8 P10:P1048576 H9">
      <formula1>FALSE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9"/>
  <sheetViews>
    <sheetView zoomScale="80" zoomScaleNormal="80" zoomScaleSheetLayoutView="90" zoomScalePageLayoutView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R4"/>
    </sheetView>
  </sheetViews>
  <sheetFormatPr defaultRowHeight="15"/>
  <cols>
    <col min="1" max="1" width="5" style="20" customWidth="1"/>
    <col min="2" max="2" width="22.28515625" style="20" customWidth="1"/>
    <col min="3" max="3" width="23" style="20" customWidth="1"/>
    <col min="4" max="4" width="24" style="20" customWidth="1"/>
    <col min="5" max="5" width="6.5703125" style="20" customWidth="1"/>
    <col min="6" max="6" width="13.85546875" style="20" customWidth="1"/>
    <col min="7" max="7" width="9.140625" style="28" customWidth="1"/>
    <col min="8" max="8" width="9.140625" style="29" customWidth="1"/>
    <col min="9" max="9" width="9.140625" style="28" customWidth="1"/>
    <col min="10" max="10" width="9.28515625" style="29" bestFit="1" customWidth="1"/>
    <col min="11" max="11" width="9.28515625" style="28" customWidth="1"/>
    <col min="12" max="12" width="9.28515625" style="29" customWidth="1"/>
    <col min="13" max="13" width="9.140625" style="28"/>
    <col min="14" max="14" width="9.7109375" style="29" bestFit="1" customWidth="1"/>
    <col min="15" max="15" width="9.140625" style="28"/>
    <col min="16" max="17" width="9.7109375" style="29" customWidth="1"/>
    <col min="18" max="18" width="13.140625" style="20" customWidth="1"/>
    <col min="19" max="25" width="9.140625" style="20"/>
    <col min="26" max="26" width="9.140625" style="20" customWidth="1"/>
    <col min="27" max="16384" width="9.140625" style="20"/>
  </cols>
  <sheetData>
    <row r="1" spans="1:18">
      <c r="A1" s="17"/>
      <c r="B1" s="17"/>
      <c r="C1" s="17"/>
      <c r="D1" s="17"/>
      <c r="E1" s="17"/>
      <c r="F1" s="17"/>
      <c r="G1" s="18"/>
      <c r="H1" s="19"/>
      <c r="I1" s="18"/>
      <c r="J1" s="19"/>
      <c r="K1" s="18"/>
      <c r="L1" s="19"/>
      <c r="M1" s="18"/>
      <c r="N1" s="19"/>
      <c r="O1" s="18"/>
      <c r="P1" s="19"/>
      <c r="Q1" s="19"/>
      <c r="R1" s="17"/>
    </row>
    <row r="2" spans="1:18">
      <c r="A2" s="17"/>
      <c r="B2" s="49" t="s">
        <v>53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4" spans="1:18">
      <c r="B4" s="50" t="s">
        <v>90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>
      <c r="A5" s="17"/>
      <c r="B5" s="21"/>
      <c r="C5" s="21"/>
      <c r="D5" s="21"/>
      <c r="E5" s="21"/>
      <c r="F5" s="21"/>
      <c r="G5" s="22"/>
      <c r="H5" s="23"/>
      <c r="I5" s="22"/>
      <c r="J5" s="23"/>
      <c r="K5" s="22"/>
      <c r="L5" s="23"/>
      <c r="M5" s="22"/>
      <c r="N5" s="23"/>
      <c r="O5" s="22"/>
      <c r="P5" s="23"/>
      <c r="Q5" s="23"/>
      <c r="R5" s="21"/>
    </row>
    <row r="6" spans="1:18" ht="15" customHeight="1">
      <c r="A6" s="51" t="s">
        <v>0</v>
      </c>
      <c r="B6" s="54" t="s">
        <v>1</v>
      </c>
      <c r="C6" s="54" t="s">
        <v>42</v>
      </c>
      <c r="D6" s="54" t="s">
        <v>2</v>
      </c>
      <c r="E6" s="54" t="s">
        <v>49</v>
      </c>
      <c r="F6" s="54" t="s">
        <v>43</v>
      </c>
      <c r="G6" s="54" t="s">
        <v>3</v>
      </c>
      <c r="H6" s="54"/>
      <c r="I6" s="54" t="s">
        <v>4</v>
      </c>
      <c r="J6" s="54"/>
      <c r="K6" s="55" t="s">
        <v>86</v>
      </c>
      <c r="L6" s="56"/>
      <c r="M6" s="54" t="s">
        <v>5</v>
      </c>
      <c r="N6" s="54"/>
      <c r="O6" s="54" t="s">
        <v>6</v>
      </c>
      <c r="P6" s="54"/>
      <c r="Q6" s="40" t="s">
        <v>7</v>
      </c>
      <c r="R6" s="54" t="s">
        <v>8</v>
      </c>
    </row>
    <row r="7" spans="1:18">
      <c r="A7" s="52"/>
      <c r="B7" s="54"/>
      <c r="C7" s="54"/>
      <c r="D7" s="54"/>
      <c r="E7" s="54"/>
      <c r="F7" s="54"/>
      <c r="G7" s="57" t="s">
        <v>9</v>
      </c>
      <c r="H7" s="58" t="s">
        <v>10</v>
      </c>
      <c r="I7" s="57" t="s">
        <v>9</v>
      </c>
      <c r="J7" s="58" t="s">
        <v>10</v>
      </c>
      <c r="K7" s="57" t="s">
        <v>11</v>
      </c>
      <c r="L7" s="58" t="s">
        <v>10</v>
      </c>
      <c r="M7" s="57" t="s">
        <v>11</v>
      </c>
      <c r="N7" s="58" t="s">
        <v>10</v>
      </c>
      <c r="O7" s="57" t="s">
        <v>11</v>
      </c>
      <c r="P7" s="58" t="s">
        <v>10</v>
      </c>
      <c r="Q7" s="58" t="s">
        <v>10</v>
      </c>
      <c r="R7" s="54"/>
    </row>
    <row r="8" spans="1:18">
      <c r="A8" s="53"/>
      <c r="B8" s="54"/>
      <c r="C8" s="54"/>
      <c r="D8" s="54"/>
      <c r="E8" s="54"/>
      <c r="F8" s="54"/>
      <c r="G8" s="57"/>
      <c r="H8" s="58"/>
      <c r="I8" s="57"/>
      <c r="J8" s="58"/>
      <c r="K8" s="57"/>
      <c r="L8" s="58"/>
      <c r="M8" s="57"/>
      <c r="N8" s="58"/>
      <c r="O8" s="57"/>
      <c r="P8" s="58"/>
      <c r="Q8" s="58"/>
      <c r="R8" s="54"/>
    </row>
    <row r="9" spans="1:18">
      <c r="A9" s="39"/>
      <c r="B9" s="39"/>
      <c r="C9" s="39"/>
      <c r="D9" s="39"/>
      <c r="E9" s="39"/>
      <c r="F9" s="26"/>
      <c r="G9" s="30"/>
      <c r="H9" s="27">
        <f>25*(G9)/30.5</f>
        <v>0</v>
      </c>
      <c r="I9" s="30"/>
      <c r="J9" s="40">
        <f>25*I9/10</f>
        <v>0</v>
      </c>
      <c r="K9" s="30"/>
      <c r="L9" s="40" t="e">
        <f>10*MIN(K:K)/(K9)</f>
        <v>#DIV/0!</v>
      </c>
      <c r="M9" s="30"/>
      <c r="N9" s="40" t="e">
        <f>15*MIN(M:M)/(M9)</f>
        <v>#DIV/0!</v>
      </c>
      <c r="O9" s="30"/>
      <c r="P9" s="40" t="e">
        <f>25*MIN(O:O)/(O9)</f>
        <v>#DIV/0!</v>
      </c>
      <c r="Q9" s="16" t="e">
        <f>SUM(P9,N9,L9,J9,H9)</f>
        <v>#DIV/0!</v>
      </c>
      <c r="R9" s="31" t="e">
        <f>IF((RANK(Q9,$Q$9:$Q$66)+COUNTIF($Q$9:Q9,Q9)-1)&gt;5,"Участник",CHOOSE(MATCH(Q9,{0,50.005,70,1000},{1,2,3,3}),"Участник","Призер",IF(Q9&gt;=MAX(Q:Q),"Победитель","Призер")))</f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N7:N8"/>
    <mergeCell ref="O7:O8"/>
    <mergeCell ref="P7:P8"/>
    <mergeCell ref="Q7:Q8"/>
    <mergeCell ref="I7:I8"/>
    <mergeCell ref="J7:J8"/>
    <mergeCell ref="K7:K8"/>
    <mergeCell ref="L7:L8"/>
    <mergeCell ref="M7:M8"/>
    <mergeCell ref="B2:R2"/>
    <mergeCell ref="B4:R4"/>
    <mergeCell ref="A6:A8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G7:G8"/>
    <mergeCell ref="H7:H8"/>
  </mergeCells>
  <conditionalFormatting sqref="Q9">
    <cfRule type="containsText" dxfId="23" priority="30" operator="containsText" text="Призер">
      <formula>NOT(ISERROR(SEARCH("Призер",Q9)))</formula>
    </cfRule>
    <cfRule type="containsText" dxfId="22" priority="31" operator="containsText" text="Победитель">
      <formula>NOT(ISERROR(SEARCH("Победитель",Q9)))</formula>
    </cfRule>
  </conditionalFormatting>
  <conditionalFormatting sqref="R9">
    <cfRule type="containsText" dxfId="21" priority="24" operator="containsText" text="Призер">
      <formula>NOT(ISERROR(SEARCH("Призер",R9)))</formula>
    </cfRule>
    <cfRule type="containsText" dxfId="20" priority="25" operator="containsText" text="Победитель">
      <formula>NOT(ISERROR(SEARCH("Победитель",R9)))</formula>
    </cfRule>
    <cfRule type="containsText" dxfId="19" priority="26" operator="containsText" text="Призер">
      <formula>NOT(ISERROR(SEARCH("Призер",R9)))</formula>
    </cfRule>
    <cfRule type="containsText" dxfId="18" priority="27" operator="containsText" text="Победитель">
      <formula>NOT(ISERROR(SEARCH("Победитель",R9)))</formula>
    </cfRule>
    <cfRule type="containsText" dxfId="17" priority="28" operator="containsText" text="Призер">
      <formula>NOT(ISERROR(SEARCH("Призер",R9)))</formula>
    </cfRule>
    <cfRule type="containsText" dxfId="16" priority="29" operator="containsText" text="Победитель">
      <formula>NOT(ISERROR(SEARCH("Победитель",R9)))</formula>
    </cfRule>
  </conditionalFormatting>
  <conditionalFormatting sqref="Q10:Q1048548 Q3:Q4">
    <cfRule type="expression" priority="23">
      <formula>25*MAX(Q:Q)/(O9)</formula>
    </cfRule>
  </conditionalFormatting>
  <conditionalFormatting sqref="M7:M8">
    <cfRule type="colorScale" priority="20">
      <colorScale>
        <cfvo type="min" val="0"/>
        <cfvo type="max" val="0"/>
        <color theme="0"/>
        <color theme="5"/>
      </colorScale>
    </cfRule>
    <cfRule type="colorScale" priority="21">
      <colorScale>
        <cfvo type="min" val="0"/>
        <cfvo type="max" val="0"/>
        <color theme="0"/>
        <color theme="5"/>
      </colorScale>
    </cfRule>
    <cfRule type="colorScale" priority="22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17">
      <colorScale>
        <cfvo type="min" val="0"/>
        <cfvo type="max" val="0"/>
        <color theme="0"/>
        <color theme="5"/>
      </colorScale>
    </cfRule>
    <cfRule type="colorScale" priority="18">
      <colorScale>
        <cfvo type="min" val="0"/>
        <cfvo type="max" val="0"/>
        <color theme="0"/>
        <color theme="5"/>
      </colorScale>
    </cfRule>
    <cfRule type="colorScale" priority="19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14">
      <colorScale>
        <cfvo type="min" val="0"/>
        <cfvo type="max" val="0"/>
        <color theme="0"/>
        <color theme="5"/>
      </colorScale>
    </cfRule>
    <cfRule type="colorScale" priority="15">
      <colorScale>
        <cfvo type="min" val="0"/>
        <cfvo type="max" val="0"/>
        <color theme="0"/>
        <color theme="5"/>
      </colorScale>
    </cfRule>
    <cfRule type="colorScale" priority="16">
      <colorScale>
        <cfvo type="min" val="0"/>
        <cfvo type="max" val="0"/>
        <color theme="0"/>
        <color rgb="FFFF0000"/>
      </colorScale>
    </cfRule>
  </conditionalFormatting>
  <conditionalFormatting sqref="Q4:Q6 Q9 Q1048563:Q1048568">
    <cfRule type="expression" priority="13">
      <formula>25*MAX(Q:Q)/(#REF!)</formula>
    </cfRule>
  </conditionalFormatting>
  <conditionalFormatting sqref="Q1:Q3">
    <cfRule type="expression" priority="12">
      <formula>25*MAX(Q:Q)/(O9)</formula>
    </cfRule>
  </conditionalFormatting>
  <conditionalFormatting sqref="K7:K8">
    <cfRule type="colorScale" priority="8">
      <colorScale>
        <cfvo type="min" val="0"/>
        <cfvo type="max" val="0"/>
        <color theme="0"/>
        <color theme="5"/>
      </colorScale>
    </cfRule>
    <cfRule type="colorScale" priority="9">
      <colorScale>
        <cfvo type="min" val="0"/>
        <cfvo type="max" val="0"/>
        <color theme="0"/>
        <color theme="5"/>
      </colorScale>
    </cfRule>
    <cfRule type="colorScale" priority="10">
      <colorScale>
        <cfvo type="min" val="0"/>
        <cfvo type="max" val="0"/>
        <color theme="0"/>
        <color rgb="FFFF0000"/>
      </colorScale>
    </cfRule>
  </conditionalFormatting>
  <conditionalFormatting sqref="K1:K1048576">
    <cfRule type="colorScale" priority="7">
      <colorScale>
        <cfvo type="min" val="0"/>
        <cfvo type="max" val="0"/>
        <color theme="8"/>
        <color theme="0"/>
      </colorScale>
    </cfRule>
  </conditionalFormatting>
  <conditionalFormatting sqref="Q1048569:Q1048576">
    <cfRule type="expression" priority="54">
      <formula>25*MAX(Q:Q)/(#REF!)</formula>
    </cfRule>
  </conditionalFormatting>
  <conditionalFormatting sqref="Q1048549:Q1048562">
    <cfRule type="expression" priority="63">
      <formula>25*MAX(Q:Q)/(O1)</formula>
    </cfRule>
  </conditionalFormatting>
  <conditionalFormatting sqref="G9">
    <cfRule type="colorScale" priority="64">
      <colorScale>
        <cfvo type="min" val="0"/>
        <cfvo type="max" val="0"/>
        <color theme="0"/>
        <color theme="5"/>
      </colorScale>
    </cfRule>
  </conditionalFormatting>
  <conditionalFormatting sqref="I9">
    <cfRule type="colorScale" priority="65">
      <colorScale>
        <cfvo type="min" val="0"/>
        <cfvo type="max" val="0"/>
        <color theme="0"/>
        <color theme="7"/>
      </colorScale>
    </cfRule>
  </conditionalFormatting>
  <conditionalFormatting sqref="M9">
    <cfRule type="colorScale" priority="66">
      <colorScale>
        <cfvo type="min" val="0"/>
        <cfvo type="max" val="0"/>
        <color theme="6"/>
        <color theme="0"/>
      </colorScale>
    </cfRule>
  </conditionalFormatting>
  <conditionalFormatting sqref="O9">
    <cfRule type="colorScale" priority="67">
      <colorScale>
        <cfvo type="min" val="0"/>
        <cfvo type="max" val="0"/>
        <color rgb="FFFFC000"/>
        <color theme="0"/>
      </colorScale>
    </cfRule>
  </conditionalFormatting>
  <dataValidations count="9">
    <dataValidation type="custom" allowBlank="1" showInputMessage="1" showErrorMessage="1" errorTitle="Ввод в эту ячейку запрещён" error="Нажмите клавишу Esc или щёлкните кнопку Отмена или закройте это окно" sqref="L9 J1:J1048576 P9 N1:N1048576 L1:L8 L10:L1048576 Q1:Q1048576 P1:P8 P10:P1048576 H1:H8 H10:H1048576 H9">
      <formula1>FALSE</formula1>
    </dataValidation>
    <dataValidation allowBlank="1" promptTitle="ВАЖНО!" prompt="Убедитесь, что фамилия, имя и отчество введены ПОЛНОСТЬЮ!!!" sqref="B9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1:R1048576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M9 O9"/>
    <dataValidation type="custom" allowBlank="1" showInputMessage="1" errorTitle="Ввод в эту ячейку запрещён" error="Нажмите клавишу Esc или щёлкните кнопку Отмена или закройте это окно" sqref="K9">
      <formula1>FALSE</formula1>
    </dataValidation>
    <dataValidation type="list" allowBlank="1" showInputMessage="1" showErrorMessage="1" sqref="E9">
      <formula1>кла</formula1>
    </dataValidation>
    <dataValidation type="list" allowBlank="1" showInputMessage="1" showErrorMessage="1" sqref="D9">
      <formula1>сш</formula1>
    </dataValidation>
    <dataValidation allowBlank="1" showInputMessage="1" errorTitle="Ошибка ввода!" error="Допустимое значение может быть от 0 до 25" sqref="G9"/>
    <dataValidation type="list" allowBlank="1" showInputMessage="1" errorTitle="Ошибка ввода!" error="Допустимое значение может быть от 0 до 20" sqref="I9">
      <formula1>г2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R9"/>
  <sheetViews>
    <sheetView zoomScale="80" zoomScaleNormal="80" zoomScaleSheetLayoutView="90" zoomScalePageLayoutView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R4"/>
    </sheetView>
  </sheetViews>
  <sheetFormatPr defaultRowHeight="15"/>
  <cols>
    <col min="1" max="1" width="5" style="20" customWidth="1"/>
    <col min="2" max="2" width="22.28515625" style="20" customWidth="1"/>
    <col min="3" max="3" width="23" style="20" customWidth="1"/>
    <col min="4" max="4" width="24" style="20" customWidth="1"/>
    <col min="5" max="5" width="6.5703125" style="20" customWidth="1"/>
    <col min="6" max="6" width="13.85546875" style="20" customWidth="1"/>
    <col min="7" max="7" width="9.140625" style="28" customWidth="1"/>
    <col min="8" max="8" width="9.140625" style="29" customWidth="1"/>
    <col min="9" max="9" width="9.140625" style="28" customWidth="1"/>
    <col min="10" max="10" width="9.28515625" style="29" bestFit="1" customWidth="1"/>
    <col min="11" max="11" width="9.28515625" style="28" customWidth="1"/>
    <col min="12" max="12" width="9.28515625" style="29" customWidth="1"/>
    <col min="13" max="13" width="9.140625" style="28"/>
    <col min="14" max="14" width="9.7109375" style="29" bestFit="1" customWidth="1"/>
    <col min="15" max="15" width="9.140625" style="28"/>
    <col min="16" max="17" width="9.7109375" style="29" customWidth="1"/>
    <col min="18" max="18" width="13.140625" style="20" customWidth="1"/>
    <col min="19" max="25" width="9.140625" style="20"/>
    <col min="26" max="26" width="9.140625" style="20" customWidth="1"/>
    <col min="27" max="16384" width="9.140625" style="20"/>
  </cols>
  <sheetData>
    <row r="1" spans="1:18">
      <c r="A1" s="17"/>
      <c r="B1" s="17"/>
      <c r="C1" s="17"/>
      <c r="D1" s="17"/>
      <c r="E1" s="17"/>
      <c r="F1" s="17"/>
      <c r="G1" s="18"/>
      <c r="H1" s="19"/>
      <c r="I1" s="18"/>
      <c r="J1" s="19"/>
      <c r="K1" s="18"/>
      <c r="L1" s="19"/>
      <c r="M1" s="18"/>
      <c r="N1" s="19"/>
      <c r="O1" s="18"/>
      <c r="P1" s="19"/>
      <c r="Q1" s="19"/>
      <c r="R1" s="17"/>
    </row>
    <row r="2" spans="1:18">
      <c r="A2" s="17"/>
      <c r="B2" s="49" t="s">
        <v>53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4" spans="1:18">
      <c r="B4" s="50" t="s">
        <v>92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>
      <c r="A5" s="17"/>
      <c r="B5" s="21"/>
      <c r="C5" s="21"/>
      <c r="D5" s="21"/>
      <c r="E5" s="21"/>
      <c r="F5" s="21"/>
      <c r="G5" s="22"/>
      <c r="H5" s="23"/>
      <c r="I5" s="22"/>
      <c r="J5" s="23"/>
      <c r="K5" s="22"/>
      <c r="L5" s="23"/>
      <c r="M5" s="22"/>
      <c r="N5" s="23"/>
      <c r="O5" s="22"/>
      <c r="P5" s="23"/>
      <c r="Q5" s="23"/>
      <c r="R5" s="21"/>
    </row>
    <row r="6" spans="1:18" ht="15" customHeight="1">
      <c r="A6" s="51" t="s">
        <v>0</v>
      </c>
      <c r="B6" s="54" t="s">
        <v>1</v>
      </c>
      <c r="C6" s="54" t="s">
        <v>42</v>
      </c>
      <c r="D6" s="54" t="s">
        <v>2</v>
      </c>
      <c r="E6" s="54" t="s">
        <v>49</v>
      </c>
      <c r="F6" s="54" t="s">
        <v>43</v>
      </c>
      <c r="G6" s="54" t="s">
        <v>3</v>
      </c>
      <c r="H6" s="54"/>
      <c r="I6" s="54" t="s">
        <v>4</v>
      </c>
      <c r="J6" s="54"/>
      <c r="K6" s="55" t="s">
        <v>86</v>
      </c>
      <c r="L6" s="56"/>
      <c r="M6" s="54" t="s">
        <v>5</v>
      </c>
      <c r="N6" s="54"/>
      <c r="O6" s="54" t="s">
        <v>6</v>
      </c>
      <c r="P6" s="54"/>
      <c r="Q6" s="40" t="s">
        <v>7</v>
      </c>
      <c r="R6" s="54" t="s">
        <v>8</v>
      </c>
    </row>
    <row r="7" spans="1:18">
      <c r="A7" s="52"/>
      <c r="B7" s="54"/>
      <c r="C7" s="54"/>
      <c r="D7" s="54"/>
      <c r="E7" s="54"/>
      <c r="F7" s="54"/>
      <c r="G7" s="57" t="s">
        <v>9</v>
      </c>
      <c r="H7" s="58" t="s">
        <v>10</v>
      </c>
      <c r="I7" s="57" t="s">
        <v>9</v>
      </c>
      <c r="J7" s="58" t="s">
        <v>10</v>
      </c>
      <c r="K7" s="57" t="s">
        <v>11</v>
      </c>
      <c r="L7" s="58" t="s">
        <v>10</v>
      </c>
      <c r="M7" s="57" t="s">
        <v>11</v>
      </c>
      <c r="N7" s="58" t="s">
        <v>10</v>
      </c>
      <c r="O7" s="57" t="s">
        <v>11</v>
      </c>
      <c r="P7" s="58" t="s">
        <v>10</v>
      </c>
      <c r="Q7" s="58" t="s">
        <v>10</v>
      </c>
      <c r="R7" s="54"/>
    </row>
    <row r="8" spans="1:18">
      <c r="A8" s="53"/>
      <c r="B8" s="54"/>
      <c r="C8" s="54"/>
      <c r="D8" s="54"/>
      <c r="E8" s="54"/>
      <c r="F8" s="54"/>
      <c r="G8" s="57"/>
      <c r="H8" s="58"/>
      <c r="I8" s="57"/>
      <c r="J8" s="58"/>
      <c r="K8" s="57"/>
      <c r="L8" s="58"/>
      <c r="M8" s="57"/>
      <c r="N8" s="58"/>
      <c r="O8" s="57"/>
      <c r="P8" s="58"/>
      <c r="Q8" s="58"/>
      <c r="R8" s="54"/>
    </row>
    <row r="9" spans="1:18">
      <c r="A9" s="39"/>
      <c r="B9" s="39"/>
      <c r="C9" s="39"/>
      <c r="D9" s="39"/>
      <c r="E9" s="39"/>
      <c r="F9" s="26"/>
      <c r="G9" s="30"/>
      <c r="H9" s="27">
        <f>25*(G9)/34.5</f>
        <v>0</v>
      </c>
      <c r="I9" s="30"/>
      <c r="J9" s="40">
        <f>25*I9/10</f>
        <v>0</v>
      </c>
      <c r="K9" s="30"/>
      <c r="L9" s="40" t="e">
        <f>10*MIN(K:K)/(K9)</f>
        <v>#DIV/0!</v>
      </c>
      <c r="M9" s="30"/>
      <c r="N9" s="40" t="e">
        <f>15*MIN(M:M)/(M9)</f>
        <v>#DIV/0!</v>
      </c>
      <c r="O9" s="30"/>
      <c r="P9" s="40" t="e">
        <f>25*MIN(O:O)/(O9)</f>
        <v>#DIV/0!</v>
      </c>
      <c r="Q9" s="16" t="e">
        <f>SUM(P9,N9,L9,J9,H9)</f>
        <v>#DIV/0!</v>
      </c>
      <c r="R9" s="31" t="e">
        <f>IF((RANK(Q9,$Q$9:$Q$72)+COUNTIF($Q$9:Q9,Q9)-1)&gt;5,"Участник",CHOOSE(MATCH(Q9,{0,50.005,70,1000},{1,2,3,3}),"Участник","Призер",IF(Q9&gt;=MAX(Q:Q),"Победитель","Призер")))</f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N7:N8"/>
    <mergeCell ref="O7:O8"/>
    <mergeCell ref="P7:P8"/>
    <mergeCell ref="Q7:Q8"/>
    <mergeCell ref="I7:I8"/>
    <mergeCell ref="J7:J8"/>
    <mergeCell ref="K7:K8"/>
    <mergeCell ref="L7:L8"/>
    <mergeCell ref="M7:M8"/>
    <mergeCell ref="B2:R2"/>
    <mergeCell ref="B4:R4"/>
    <mergeCell ref="A6:A8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G7:G8"/>
    <mergeCell ref="H7:H8"/>
  </mergeCells>
  <conditionalFormatting sqref="Q9">
    <cfRule type="containsText" dxfId="15" priority="30" operator="containsText" text="Призер">
      <formula>NOT(ISERROR(SEARCH("Призер",Q9)))</formula>
    </cfRule>
    <cfRule type="containsText" dxfId="14" priority="31" operator="containsText" text="Победитель">
      <formula>NOT(ISERROR(SEARCH("Победитель",Q9)))</formula>
    </cfRule>
  </conditionalFormatting>
  <conditionalFormatting sqref="R9">
    <cfRule type="containsText" dxfId="13" priority="24" operator="containsText" text="Призер">
      <formula>NOT(ISERROR(SEARCH("Призер",R9)))</formula>
    </cfRule>
    <cfRule type="containsText" dxfId="12" priority="25" operator="containsText" text="Победитель">
      <formula>NOT(ISERROR(SEARCH("Победитель",R9)))</formula>
    </cfRule>
    <cfRule type="containsText" dxfId="11" priority="26" operator="containsText" text="Призер">
      <formula>NOT(ISERROR(SEARCH("Призер",R9)))</formula>
    </cfRule>
    <cfRule type="containsText" dxfId="10" priority="27" operator="containsText" text="Победитель">
      <formula>NOT(ISERROR(SEARCH("Победитель",R9)))</formula>
    </cfRule>
    <cfRule type="containsText" dxfId="9" priority="28" operator="containsText" text="Призер">
      <formula>NOT(ISERROR(SEARCH("Призер",R9)))</formula>
    </cfRule>
    <cfRule type="containsText" dxfId="8" priority="29" operator="containsText" text="Победитель">
      <formula>NOT(ISERROR(SEARCH("Победитель",R9)))</formula>
    </cfRule>
  </conditionalFormatting>
  <conditionalFormatting sqref="Q10:Q1048554 Q3:Q4">
    <cfRule type="expression" priority="23">
      <formula>25*MAX(Q:Q)/(O9)</formula>
    </cfRule>
  </conditionalFormatting>
  <conditionalFormatting sqref="M7:M8">
    <cfRule type="colorScale" priority="20">
      <colorScale>
        <cfvo type="min" val="0"/>
        <cfvo type="max" val="0"/>
        <color theme="0"/>
        <color theme="5"/>
      </colorScale>
    </cfRule>
    <cfRule type="colorScale" priority="21">
      <colorScale>
        <cfvo type="min" val="0"/>
        <cfvo type="max" val="0"/>
        <color theme="0"/>
        <color theme="5"/>
      </colorScale>
    </cfRule>
    <cfRule type="colorScale" priority="22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17">
      <colorScale>
        <cfvo type="min" val="0"/>
        <cfvo type="max" val="0"/>
        <color theme="0"/>
        <color theme="5"/>
      </colorScale>
    </cfRule>
    <cfRule type="colorScale" priority="18">
      <colorScale>
        <cfvo type="min" val="0"/>
        <cfvo type="max" val="0"/>
        <color theme="0"/>
        <color theme="5"/>
      </colorScale>
    </cfRule>
    <cfRule type="colorScale" priority="19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14">
      <colorScale>
        <cfvo type="min" val="0"/>
        <cfvo type="max" val="0"/>
        <color theme="0"/>
        <color theme="5"/>
      </colorScale>
    </cfRule>
    <cfRule type="colorScale" priority="15">
      <colorScale>
        <cfvo type="min" val="0"/>
        <cfvo type="max" val="0"/>
        <color theme="0"/>
        <color theme="5"/>
      </colorScale>
    </cfRule>
    <cfRule type="colorScale" priority="16">
      <colorScale>
        <cfvo type="min" val="0"/>
        <cfvo type="max" val="0"/>
        <color theme="0"/>
        <color rgb="FFFF0000"/>
      </colorScale>
    </cfRule>
  </conditionalFormatting>
  <conditionalFormatting sqref="Q4:Q6 Q9">
    <cfRule type="expression" priority="13">
      <formula>25*MAX(Q:Q)/(#REF!)</formula>
    </cfRule>
  </conditionalFormatting>
  <conditionalFormatting sqref="Q1:Q3">
    <cfRule type="expression" priority="12">
      <formula>25*MAX(Q:Q)/(O9)</formula>
    </cfRule>
  </conditionalFormatting>
  <conditionalFormatting sqref="Q1048575:Q1048576">
    <cfRule type="expression" priority="11">
      <formula>25*MAX(Q:Q)/(O15)</formula>
    </cfRule>
  </conditionalFormatting>
  <conditionalFormatting sqref="K7:K8">
    <cfRule type="colorScale" priority="8">
      <colorScale>
        <cfvo type="min" val="0"/>
        <cfvo type="max" val="0"/>
        <color theme="0"/>
        <color theme="5"/>
      </colorScale>
    </cfRule>
    <cfRule type="colorScale" priority="9">
      <colorScale>
        <cfvo type="min" val="0"/>
        <cfvo type="max" val="0"/>
        <color theme="0"/>
        <color theme="5"/>
      </colorScale>
    </cfRule>
    <cfRule type="colorScale" priority="10">
      <colorScale>
        <cfvo type="min" val="0"/>
        <cfvo type="max" val="0"/>
        <color theme="0"/>
        <color rgb="FFFF0000"/>
      </colorScale>
    </cfRule>
  </conditionalFormatting>
  <conditionalFormatting sqref="K1:K1048576">
    <cfRule type="colorScale" priority="7">
      <colorScale>
        <cfvo type="min" val="0"/>
        <cfvo type="max" val="0"/>
        <color theme="8"/>
        <color theme="0"/>
      </colorScale>
    </cfRule>
  </conditionalFormatting>
  <conditionalFormatting sqref="Q1048569:Q1048574">
    <cfRule type="expression" priority="6">
      <formula>25*MAX(Q:Q)/(#REF!)</formula>
    </cfRule>
  </conditionalFormatting>
  <conditionalFormatting sqref="Q1048555:Q1048568">
    <cfRule type="expression" priority="5">
      <formula>25*MAX(Q:Q)/(O1)</formula>
    </cfRule>
  </conditionalFormatting>
  <conditionalFormatting sqref="G9">
    <cfRule type="colorScale" priority="4">
      <colorScale>
        <cfvo type="min" val="0"/>
        <cfvo type="max" val="0"/>
        <color theme="0"/>
        <color theme="5"/>
      </colorScale>
    </cfRule>
  </conditionalFormatting>
  <conditionalFormatting sqref="I9">
    <cfRule type="colorScale" priority="3">
      <colorScale>
        <cfvo type="min" val="0"/>
        <cfvo type="max" val="0"/>
        <color theme="0"/>
        <color theme="7"/>
      </colorScale>
    </cfRule>
  </conditionalFormatting>
  <conditionalFormatting sqref="M9">
    <cfRule type="colorScale" priority="2">
      <colorScale>
        <cfvo type="min" val="0"/>
        <cfvo type="max" val="0"/>
        <color theme="6"/>
        <color theme="0"/>
      </colorScale>
    </cfRule>
  </conditionalFormatting>
  <conditionalFormatting sqref="O9">
    <cfRule type="colorScale" priority="1">
      <colorScale>
        <cfvo type="min" val="0"/>
        <cfvo type="max" val="0"/>
        <color rgb="FFFFC000"/>
        <color theme="0"/>
      </colorScale>
    </cfRule>
  </conditionalFormatting>
  <dataValidations count="9">
    <dataValidation type="custom" allowBlank="1" showInputMessage="1" showErrorMessage="1" errorTitle="Ввод в эту ячейку запрещён" error="Нажмите клавишу Esc или щёлкните кнопку Отмена или закройте это окно" sqref="N10:N1048576 J1:J1048576 P9 L10:L1048576 H1:H8 H10:H1048576 L1:L8 N1:N8 Q1:Q1048576 P1:P8 P10:P1048576 L9 N9 H9">
      <formula1>FALSE</formula1>
    </dataValidation>
    <dataValidation allowBlank="1" promptTitle="ВАЖНО!" prompt="Убедитесь, что фамилия, имя и отчество введены ПОЛНОСТЬЮ!!!" sqref="B9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1:R1048576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M9 O9"/>
    <dataValidation type="custom" allowBlank="1" showInputMessage="1" errorTitle="Ввод в эту ячейку запрещён" error="Нажмите клавишу Esc или щёлкните кнопку Отмена или закройте это окно" sqref="K9">
      <formula1>FALSE</formula1>
    </dataValidation>
    <dataValidation type="list" allowBlank="1" showInputMessage="1" showErrorMessage="1" sqref="E9">
      <formula1>кла</formula1>
    </dataValidation>
    <dataValidation type="list" allowBlank="1" showInputMessage="1" showErrorMessage="1" sqref="D9">
      <formula1>сш</formula1>
    </dataValidation>
    <dataValidation allowBlank="1" showInputMessage="1" errorTitle="Ошибка ввода!" error="Допустимое значение может быть от 0 до 25" sqref="G9"/>
    <dataValidation type="list" allowBlank="1" showInputMessage="1" errorTitle="Ошибка ввода!" error="Допустимое значение может быть от 0 до 20" sqref="I9">
      <formula1>г2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R9"/>
  <sheetViews>
    <sheetView zoomScale="80" zoomScaleNormal="80" zoomScaleSheetLayoutView="90" zoomScalePageLayoutView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R4"/>
    </sheetView>
  </sheetViews>
  <sheetFormatPr defaultRowHeight="15"/>
  <cols>
    <col min="1" max="1" width="5" style="20" customWidth="1"/>
    <col min="2" max="2" width="22.28515625" style="20" customWidth="1"/>
    <col min="3" max="3" width="23" style="20" customWidth="1"/>
    <col min="4" max="4" width="24" style="20" customWidth="1"/>
    <col min="5" max="5" width="6.5703125" style="20" customWidth="1"/>
    <col min="6" max="6" width="13.85546875" style="20" customWidth="1"/>
    <col min="7" max="7" width="9.140625" style="28" customWidth="1"/>
    <col min="8" max="8" width="9.140625" style="29" customWidth="1"/>
    <col min="9" max="9" width="9.140625" style="28" customWidth="1"/>
    <col min="10" max="10" width="9.28515625" style="29" bestFit="1" customWidth="1"/>
    <col min="11" max="11" width="9.28515625" style="28" customWidth="1"/>
    <col min="12" max="12" width="9.28515625" style="29" customWidth="1"/>
    <col min="13" max="13" width="9.140625" style="28"/>
    <col min="14" max="14" width="9.7109375" style="29" bestFit="1" customWidth="1"/>
    <col min="15" max="15" width="9.140625" style="28"/>
    <col min="16" max="17" width="9.7109375" style="29" customWidth="1"/>
    <col min="18" max="18" width="13.140625" style="20" customWidth="1"/>
    <col min="19" max="25" width="9.140625" style="20"/>
    <col min="26" max="26" width="9.140625" style="20" customWidth="1"/>
    <col min="27" max="16384" width="9.140625" style="20"/>
  </cols>
  <sheetData>
    <row r="1" spans="1:18">
      <c r="A1" s="17"/>
      <c r="B1" s="17"/>
      <c r="C1" s="17"/>
      <c r="D1" s="17"/>
      <c r="E1" s="17"/>
      <c r="F1" s="17"/>
      <c r="G1" s="18"/>
      <c r="H1" s="19"/>
      <c r="I1" s="18"/>
      <c r="J1" s="19"/>
      <c r="K1" s="18"/>
      <c r="L1" s="19"/>
      <c r="M1" s="18"/>
      <c r="N1" s="19"/>
      <c r="O1" s="18"/>
      <c r="P1" s="19"/>
      <c r="Q1" s="19"/>
      <c r="R1" s="17"/>
    </row>
    <row r="2" spans="1:18">
      <c r="A2" s="17"/>
      <c r="B2" s="49" t="s">
        <v>53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4" spans="1:18">
      <c r="B4" s="50" t="s">
        <v>91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>
      <c r="A5" s="17"/>
      <c r="B5" s="21"/>
      <c r="C5" s="21"/>
      <c r="D5" s="21"/>
      <c r="E5" s="21"/>
      <c r="F5" s="21"/>
      <c r="G5" s="22"/>
      <c r="H5" s="23"/>
      <c r="I5" s="22"/>
      <c r="J5" s="23"/>
      <c r="K5" s="22"/>
      <c r="L5" s="23"/>
      <c r="M5" s="22"/>
      <c r="N5" s="23"/>
      <c r="O5" s="22"/>
      <c r="P5" s="23"/>
      <c r="Q5" s="23"/>
      <c r="R5" s="21"/>
    </row>
    <row r="6" spans="1:18" ht="15" customHeight="1">
      <c r="A6" s="51" t="s">
        <v>0</v>
      </c>
      <c r="B6" s="54" t="s">
        <v>1</v>
      </c>
      <c r="C6" s="54" t="s">
        <v>42</v>
      </c>
      <c r="D6" s="54" t="s">
        <v>2</v>
      </c>
      <c r="E6" s="54" t="s">
        <v>49</v>
      </c>
      <c r="F6" s="54" t="s">
        <v>43</v>
      </c>
      <c r="G6" s="54" t="s">
        <v>3</v>
      </c>
      <c r="H6" s="54"/>
      <c r="I6" s="54" t="s">
        <v>4</v>
      </c>
      <c r="J6" s="54"/>
      <c r="K6" s="55" t="s">
        <v>86</v>
      </c>
      <c r="L6" s="56"/>
      <c r="M6" s="54" t="s">
        <v>5</v>
      </c>
      <c r="N6" s="54"/>
      <c r="O6" s="54" t="s">
        <v>6</v>
      </c>
      <c r="P6" s="54"/>
      <c r="Q6" s="24" t="s">
        <v>7</v>
      </c>
      <c r="R6" s="54" t="s">
        <v>8</v>
      </c>
    </row>
    <row r="7" spans="1:18">
      <c r="A7" s="52"/>
      <c r="B7" s="54"/>
      <c r="C7" s="54"/>
      <c r="D7" s="54"/>
      <c r="E7" s="54"/>
      <c r="F7" s="54"/>
      <c r="G7" s="57" t="s">
        <v>9</v>
      </c>
      <c r="H7" s="58" t="s">
        <v>10</v>
      </c>
      <c r="I7" s="57" t="s">
        <v>9</v>
      </c>
      <c r="J7" s="58" t="s">
        <v>10</v>
      </c>
      <c r="K7" s="57" t="s">
        <v>11</v>
      </c>
      <c r="L7" s="58" t="s">
        <v>10</v>
      </c>
      <c r="M7" s="57" t="s">
        <v>11</v>
      </c>
      <c r="N7" s="58" t="s">
        <v>10</v>
      </c>
      <c r="O7" s="57" t="s">
        <v>11</v>
      </c>
      <c r="P7" s="58" t="s">
        <v>10</v>
      </c>
      <c r="Q7" s="58" t="s">
        <v>10</v>
      </c>
      <c r="R7" s="54"/>
    </row>
    <row r="8" spans="1:18">
      <c r="A8" s="53"/>
      <c r="B8" s="54"/>
      <c r="C8" s="54"/>
      <c r="D8" s="54"/>
      <c r="E8" s="54"/>
      <c r="F8" s="54"/>
      <c r="G8" s="57"/>
      <c r="H8" s="58"/>
      <c r="I8" s="57"/>
      <c r="J8" s="58"/>
      <c r="K8" s="57"/>
      <c r="L8" s="58"/>
      <c r="M8" s="57"/>
      <c r="N8" s="58"/>
      <c r="O8" s="57"/>
      <c r="P8" s="58"/>
      <c r="Q8" s="58"/>
      <c r="R8" s="54"/>
    </row>
    <row r="9" spans="1:18">
      <c r="A9" s="25"/>
      <c r="B9" s="25"/>
      <c r="C9" s="25"/>
      <c r="D9" s="25"/>
      <c r="E9" s="25"/>
      <c r="F9" s="26"/>
      <c r="G9" s="30"/>
      <c r="H9" s="27">
        <f>25*(G9)/34.5</f>
        <v>0</v>
      </c>
      <c r="I9" s="30"/>
      <c r="J9" s="24">
        <f>25*I9/10</f>
        <v>0</v>
      </c>
      <c r="K9" s="30"/>
      <c r="L9" s="24" t="e">
        <f>10*MIN(K:K)/(K9)</f>
        <v>#DIV/0!</v>
      </c>
      <c r="M9" s="30"/>
      <c r="N9" s="24" t="e">
        <f>15*MIN(M:M)/(M9)</f>
        <v>#DIV/0!</v>
      </c>
      <c r="O9" s="30"/>
      <c r="P9" s="24" t="e">
        <f>25*MIN(O:O)/(O9)</f>
        <v>#DIV/0!</v>
      </c>
      <c r="Q9" s="16" t="e">
        <f>SUM(P9,N9,L9,J9,H9)</f>
        <v>#DIV/0!</v>
      </c>
      <c r="R9" s="31" t="e">
        <f>IF((RANK(Q9,$Q$9:$Q$72)+COUNTIF($Q$9:Q9,Q9)-1)&gt;5,"Участник",CHOOSE(MATCH(Q9,{0,50.005,70,1000},{1,2,3,3}),"Участник","Призер",IF(Q9&gt;=MAX(Q:Q),"Победитель","Призер")))</f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B2:R2"/>
    <mergeCell ref="B4:R4"/>
    <mergeCell ref="A6:A8"/>
    <mergeCell ref="B6:B8"/>
    <mergeCell ref="C6:C8"/>
    <mergeCell ref="D6:D8"/>
    <mergeCell ref="E6:E8"/>
    <mergeCell ref="F6:F8"/>
    <mergeCell ref="G6:H6"/>
    <mergeCell ref="I6:J6"/>
    <mergeCell ref="R6:R8"/>
    <mergeCell ref="G7:G8"/>
    <mergeCell ref="H7:H8"/>
    <mergeCell ref="I7:I8"/>
    <mergeCell ref="J7:J8"/>
    <mergeCell ref="M7:M8"/>
    <mergeCell ref="N7:N8"/>
    <mergeCell ref="O7:O8"/>
    <mergeCell ref="P7:P8"/>
    <mergeCell ref="Q7:Q8"/>
    <mergeCell ref="K6:L6"/>
    <mergeCell ref="K7:K8"/>
    <mergeCell ref="L7:L8"/>
    <mergeCell ref="M6:N6"/>
    <mergeCell ref="O6:P6"/>
  </mergeCells>
  <conditionalFormatting sqref="Q9">
    <cfRule type="containsText" dxfId="7" priority="30" operator="containsText" text="Призер">
      <formula>NOT(ISERROR(SEARCH("Призер",Q9)))</formula>
    </cfRule>
    <cfRule type="containsText" dxfId="6" priority="31" operator="containsText" text="Победитель">
      <formula>NOT(ISERROR(SEARCH("Победитель",Q9)))</formula>
    </cfRule>
  </conditionalFormatting>
  <conditionalFormatting sqref="R9">
    <cfRule type="containsText" dxfId="5" priority="24" operator="containsText" text="Призер">
      <formula>NOT(ISERROR(SEARCH("Призер",R9)))</formula>
    </cfRule>
    <cfRule type="containsText" dxfId="4" priority="25" operator="containsText" text="Победитель">
      <formula>NOT(ISERROR(SEARCH("Победитель",R9)))</formula>
    </cfRule>
    <cfRule type="containsText" dxfId="3" priority="26" operator="containsText" text="Призер">
      <formula>NOT(ISERROR(SEARCH("Призер",R9)))</formula>
    </cfRule>
    <cfRule type="containsText" dxfId="2" priority="27" operator="containsText" text="Победитель">
      <formula>NOT(ISERROR(SEARCH("Победитель",R9)))</formula>
    </cfRule>
    <cfRule type="containsText" dxfId="1" priority="28" operator="containsText" text="Призер">
      <formula>NOT(ISERROR(SEARCH("Призер",R9)))</formula>
    </cfRule>
    <cfRule type="containsText" dxfId="0" priority="29" operator="containsText" text="Победитель">
      <formula>NOT(ISERROR(SEARCH("Победитель",R9)))</formula>
    </cfRule>
  </conditionalFormatting>
  <conditionalFormatting sqref="Q10:Q1048554 Q3:Q4">
    <cfRule type="expression" priority="23">
      <formula>25*MAX(Q:Q)/(O9)</formula>
    </cfRule>
  </conditionalFormatting>
  <conditionalFormatting sqref="M7:M8">
    <cfRule type="colorScale" priority="20">
      <colorScale>
        <cfvo type="min" val="0"/>
        <cfvo type="max" val="0"/>
        <color theme="0"/>
        <color theme="5"/>
      </colorScale>
    </cfRule>
    <cfRule type="colorScale" priority="21">
      <colorScale>
        <cfvo type="min" val="0"/>
        <cfvo type="max" val="0"/>
        <color theme="0"/>
        <color theme="5"/>
      </colorScale>
    </cfRule>
    <cfRule type="colorScale" priority="22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17">
      <colorScale>
        <cfvo type="min" val="0"/>
        <cfvo type="max" val="0"/>
        <color theme="0"/>
        <color theme="5"/>
      </colorScale>
    </cfRule>
    <cfRule type="colorScale" priority="18">
      <colorScale>
        <cfvo type="min" val="0"/>
        <cfvo type="max" val="0"/>
        <color theme="0"/>
        <color theme="5"/>
      </colorScale>
    </cfRule>
    <cfRule type="colorScale" priority="19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14">
      <colorScale>
        <cfvo type="min" val="0"/>
        <cfvo type="max" val="0"/>
        <color theme="0"/>
        <color theme="5"/>
      </colorScale>
    </cfRule>
    <cfRule type="colorScale" priority="15">
      <colorScale>
        <cfvo type="min" val="0"/>
        <cfvo type="max" val="0"/>
        <color theme="0"/>
        <color theme="5"/>
      </colorScale>
    </cfRule>
    <cfRule type="colorScale" priority="16">
      <colorScale>
        <cfvo type="min" val="0"/>
        <cfvo type="max" val="0"/>
        <color theme="0"/>
        <color rgb="FFFF0000"/>
      </colorScale>
    </cfRule>
  </conditionalFormatting>
  <conditionalFormatting sqref="Q4:Q6 Q9">
    <cfRule type="expression" priority="13">
      <formula>25*MAX(Q:Q)/(#REF!)</formula>
    </cfRule>
  </conditionalFormatting>
  <conditionalFormatting sqref="Q1:Q3">
    <cfRule type="expression" priority="12">
      <formula>25*MAX(Q:Q)/(O9)</formula>
    </cfRule>
  </conditionalFormatting>
  <conditionalFormatting sqref="Q1048575:Q1048576">
    <cfRule type="expression" priority="10">
      <formula>25*MAX(Q:Q)/(O15)</formula>
    </cfRule>
  </conditionalFormatting>
  <conditionalFormatting sqref="K7:K8">
    <cfRule type="colorScale" priority="2">
      <colorScale>
        <cfvo type="min" val="0"/>
        <cfvo type="max" val="0"/>
        <color theme="0"/>
        <color theme="5"/>
      </colorScale>
    </cfRule>
    <cfRule type="colorScale" priority="3">
      <colorScale>
        <cfvo type="min" val="0"/>
        <cfvo type="max" val="0"/>
        <color theme="0"/>
        <color theme="5"/>
      </colorScale>
    </cfRule>
    <cfRule type="colorScale" priority="4">
      <colorScale>
        <cfvo type="min" val="0"/>
        <cfvo type="max" val="0"/>
        <color theme="0"/>
        <color rgb="FFFF0000"/>
      </colorScale>
    </cfRule>
  </conditionalFormatting>
  <conditionalFormatting sqref="K1:K1048576">
    <cfRule type="colorScale" priority="1">
      <colorScale>
        <cfvo type="min" val="0"/>
        <cfvo type="max" val="0"/>
        <color theme="8"/>
        <color theme="0"/>
      </colorScale>
    </cfRule>
  </conditionalFormatting>
  <conditionalFormatting sqref="Q1048569:Q1048574">
    <cfRule type="expression" priority="85">
      <formula>25*MAX(Q:Q)/(#REF!)</formula>
    </cfRule>
  </conditionalFormatting>
  <conditionalFormatting sqref="Q1048555:Q1048568">
    <cfRule type="expression" priority="92">
      <formula>25*MAX(Q:Q)/(O1)</formula>
    </cfRule>
  </conditionalFormatting>
  <conditionalFormatting sqref="G9">
    <cfRule type="colorScale" priority="93">
      <colorScale>
        <cfvo type="min" val="0"/>
        <cfvo type="max" val="0"/>
        <color theme="0"/>
        <color theme="5"/>
      </colorScale>
    </cfRule>
  </conditionalFormatting>
  <conditionalFormatting sqref="I9">
    <cfRule type="colorScale" priority="94">
      <colorScale>
        <cfvo type="min" val="0"/>
        <cfvo type="max" val="0"/>
        <color theme="0"/>
        <color theme="7"/>
      </colorScale>
    </cfRule>
  </conditionalFormatting>
  <conditionalFormatting sqref="M9">
    <cfRule type="colorScale" priority="95">
      <colorScale>
        <cfvo type="min" val="0"/>
        <cfvo type="max" val="0"/>
        <color theme="6"/>
        <color theme="0"/>
      </colorScale>
    </cfRule>
  </conditionalFormatting>
  <conditionalFormatting sqref="O9">
    <cfRule type="colorScale" priority="96">
      <colorScale>
        <cfvo type="min" val="0"/>
        <cfvo type="max" val="0"/>
        <color rgb="FFFFC000"/>
        <color theme="0"/>
      </colorScale>
    </cfRule>
  </conditionalFormatting>
  <dataValidations count="9">
    <dataValidation type="list" allowBlank="1" showInputMessage="1" errorTitle="Ошибка ввода!" error="Допустимое значение может быть от 0 до 20" sqref="I9">
      <formula1>г2</formula1>
    </dataValidation>
    <dataValidation allowBlank="1" showInputMessage="1" errorTitle="Ошибка ввода!" error="Допустимое значение может быть от 0 до 25" sqref="G9"/>
    <dataValidation type="list" allowBlank="1" showInputMessage="1" showErrorMessage="1" sqref="D9">
      <formula1>сш</formula1>
    </dataValidation>
    <dataValidation type="list" allowBlank="1" showInputMessage="1" showErrorMessage="1" sqref="E9">
      <formula1>кла</formula1>
    </dataValidation>
    <dataValidation type="custom" allowBlank="1" showInputMessage="1" errorTitle="Ввод в эту ячейку запрещён" error="Нажмите клавишу Esc или щёлкните кнопку Отмена или закройте это окно" sqref="K9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M9 O9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1:R1048576">
      <formula1>FALSE</formula1>
    </dataValidation>
    <dataValidation allowBlank="1" promptTitle="ВАЖНО!" prompt="Убедитесь, что фамилия, имя и отчество введены ПОЛНОСТЬЮ!!!" sqref="B9"/>
    <dataValidation type="custom" allowBlank="1" showInputMessage="1" showErrorMessage="1" errorTitle="Ввод в эту ячейку запрещён" error="Нажмите клавишу Esc или щёлкните кнопку Отмена или закройте это окно" sqref="Q1:Q1048576 J1:J1048576 P9 N1:N1048576 L9 H1:H8 H10:H1048576 L1:L8 L10:L1048576 P1:P8 P10:P1048576 H9">
      <formula1>FALSE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F102"/>
  <sheetViews>
    <sheetView workbookViewId="0">
      <selection activeCell="P35" sqref="P35"/>
    </sheetView>
  </sheetViews>
  <sheetFormatPr defaultRowHeight="15"/>
  <cols>
    <col min="1" max="1" width="9.140625" style="13"/>
    <col min="2" max="2" width="38.42578125" style="13" customWidth="1"/>
    <col min="3" max="16384" width="9.140625" style="13"/>
  </cols>
  <sheetData>
    <row r="1" spans="2:6" ht="30">
      <c r="B1" s="32" t="s">
        <v>54</v>
      </c>
      <c r="C1" s="33">
        <v>4</v>
      </c>
    </row>
    <row r="2" spans="2:6">
      <c r="B2" s="34" t="s">
        <v>39</v>
      </c>
      <c r="C2" s="14">
        <v>5</v>
      </c>
      <c r="D2" s="14"/>
      <c r="E2" s="14"/>
      <c r="F2" s="13">
        <v>0</v>
      </c>
    </row>
    <row r="3" spans="2:6">
      <c r="B3" s="34" t="s">
        <v>40</v>
      </c>
      <c r="C3" s="14">
        <v>6</v>
      </c>
      <c r="D3" s="14"/>
      <c r="E3" s="14"/>
      <c r="F3" s="13">
        <v>0.1</v>
      </c>
    </row>
    <row r="4" spans="2:6">
      <c r="B4" s="34" t="s">
        <v>45</v>
      </c>
      <c r="C4" s="14">
        <v>7</v>
      </c>
      <c r="D4" s="14"/>
      <c r="E4" s="14"/>
      <c r="F4" s="13">
        <v>0.2</v>
      </c>
    </row>
    <row r="5" spans="2:6">
      <c r="B5" s="34" t="s">
        <v>12</v>
      </c>
      <c r="C5" s="14">
        <v>8</v>
      </c>
      <c r="D5" s="14"/>
      <c r="E5" s="14"/>
      <c r="F5" s="13">
        <v>0.3</v>
      </c>
    </row>
    <row r="6" spans="2:6">
      <c r="B6" s="34" t="s">
        <v>46</v>
      </c>
      <c r="C6" s="14">
        <v>9</v>
      </c>
      <c r="D6" s="14"/>
      <c r="E6" s="14"/>
      <c r="F6" s="13">
        <v>0.4</v>
      </c>
    </row>
    <row r="7" spans="2:6">
      <c r="B7" s="34" t="s">
        <v>13</v>
      </c>
      <c r="C7" s="14">
        <v>10</v>
      </c>
      <c r="D7" s="14"/>
      <c r="E7" s="14"/>
      <c r="F7" s="13">
        <v>0.5</v>
      </c>
    </row>
    <row r="8" spans="2:6">
      <c r="B8" s="34" t="s">
        <v>55</v>
      </c>
      <c r="C8" s="14">
        <v>11</v>
      </c>
      <c r="D8" s="14"/>
      <c r="E8" s="14"/>
      <c r="F8" s="13">
        <v>0.6</v>
      </c>
    </row>
    <row r="9" spans="2:6">
      <c r="B9" s="34" t="s">
        <v>56</v>
      </c>
      <c r="C9" s="14"/>
      <c r="D9" s="14"/>
      <c r="E9" s="14"/>
      <c r="F9" s="13">
        <v>0.7</v>
      </c>
    </row>
    <row r="10" spans="2:6">
      <c r="B10" s="34" t="s">
        <v>14</v>
      </c>
      <c r="C10" s="14"/>
      <c r="D10" s="14"/>
      <c r="E10" s="14"/>
      <c r="F10" s="13">
        <v>0.8</v>
      </c>
    </row>
    <row r="11" spans="2:6">
      <c r="B11" s="34" t="s">
        <v>57</v>
      </c>
      <c r="C11" s="14"/>
      <c r="D11" s="14"/>
      <c r="E11" s="14"/>
      <c r="F11" s="13">
        <v>0.9</v>
      </c>
    </row>
    <row r="12" spans="2:6">
      <c r="B12" s="34" t="s">
        <v>41</v>
      </c>
      <c r="C12" s="14"/>
      <c r="D12" s="14"/>
      <c r="E12" s="14"/>
      <c r="F12" s="13">
        <v>1</v>
      </c>
    </row>
    <row r="13" spans="2:6">
      <c r="B13" s="34" t="s">
        <v>15</v>
      </c>
      <c r="C13" s="14"/>
      <c r="D13" s="14"/>
      <c r="E13" s="14"/>
      <c r="F13" s="13">
        <v>1.1000000000000001</v>
      </c>
    </row>
    <row r="14" spans="2:6" ht="30">
      <c r="B14" s="34" t="s">
        <v>58</v>
      </c>
      <c r="C14" s="14"/>
      <c r="D14" s="14"/>
      <c r="E14" s="14"/>
      <c r="F14" s="13">
        <v>1.2</v>
      </c>
    </row>
    <row r="15" spans="2:6" ht="14.25" customHeight="1">
      <c r="B15" s="34" t="s">
        <v>44</v>
      </c>
      <c r="C15" s="14"/>
      <c r="D15" s="14"/>
      <c r="E15" s="14"/>
      <c r="F15" s="13">
        <v>1.3</v>
      </c>
    </row>
    <row r="16" spans="2:6">
      <c r="B16" s="34" t="s">
        <v>59</v>
      </c>
      <c r="C16" s="14"/>
      <c r="D16" s="14"/>
      <c r="E16" s="14"/>
      <c r="F16" s="13">
        <v>1.4</v>
      </c>
    </row>
    <row r="17" spans="2:6">
      <c r="B17" s="34" t="s">
        <v>60</v>
      </c>
      <c r="C17" s="14"/>
      <c r="D17" s="14"/>
      <c r="E17" s="14"/>
      <c r="F17" s="13">
        <v>1.5</v>
      </c>
    </row>
    <row r="18" spans="2:6">
      <c r="B18" s="34" t="s">
        <v>61</v>
      </c>
      <c r="C18" s="14"/>
      <c r="D18" s="14"/>
      <c r="E18" s="14"/>
      <c r="F18" s="13">
        <v>1.6</v>
      </c>
    </row>
    <row r="19" spans="2:6">
      <c r="B19" s="34" t="s">
        <v>62</v>
      </c>
      <c r="C19" s="14"/>
      <c r="D19" s="14"/>
      <c r="E19" s="14"/>
      <c r="F19" s="13">
        <v>1.7</v>
      </c>
    </row>
    <row r="20" spans="2:6">
      <c r="B20" s="34" t="s">
        <v>16</v>
      </c>
      <c r="C20" s="14"/>
      <c r="D20" s="14"/>
      <c r="E20" s="14"/>
      <c r="F20" s="13">
        <v>1.8</v>
      </c>
    </row>
    <row r="21" spans="2:6">
      <c r="B21" s="34" t="s">
        <v>17</v>
      </c>
      <c r="C21" s="14"/>
      <c r="D21" s="14"/>
      <c r="E21" s="14"/>
      <c r="F21" s="13">
        <v>1.9</v>
      </c>
    </row>
    <row r="22" spans="2:6">
      <c r="B22" s="34" t="s">
        <v>18</v>
      </c>
      <c r="C22" s="14"/>
      <c r="D22" s="14"/>
      <c r="E22" s="14"/>
      <c r="F22" s="13">
        <v>2</v>
      </c>
    </row>
    <row r="23" spans="2:6">
      <c r="B23" s="34" t="s">
        <v>63</v>
      </c>
      <c r="C23" s="14"/>
      <c r="D23" s="14"/>
      <c r="E23" s="14"/>
      <c r="F23" s="13">
        <v>2.1</v>
      </c>
    </row>
    <row r="24" spans="2:6">
      <c r="B24" s="34" t="s">
        <v>64</v>
      </c>
      <c r="C24" s="14"/>
      <c r="D24" s="14"/>
      <c r="E24" s="14"/>
      <c r="F24" s="13">
        <v>2.2000000000000002</v>
      </c>
    </row>
    <row r="25" spans="2:6">
      <c r="B25" s="34" t="s">
        <v>50</v>
      </c>
      <c r="C25" s="14"/>
      <c r="D25" s="14"/>
      <c r="E25" s="14"/>
      <c r="F25" s="13">
        <v>2.2999999999999998</v>
      </c>
    </row>
    <row r="26" spans="2:6">
      <c r="B26" s="34" t="s">
        <v>19</v>
      </c>
      <c r="C26" s="14"/>
      <c r="D26" s="14"/>
      <c r="E26" s="14"/>
      <c r="F26" s="13">
        <v>2.4</v>
      </c>
    </row>
    <row r="27" spans="2:6">
      <c r="B27" s="34" t="s">
        <v>20</v>
      </c>
      <c r="C27" s="14"/>
      <c r="D27" s="14"/>
      <c r="E27" s="14"/>
      <c r="F27" s="13">
        <v>2.5</v>
      </c>
    </row>
    <row r="28" spans="2:6">
      <c r="B28" s="34" t="s">
        <v>65</v>
      </c>
      <c r="C28" s="14"/>
      <c r="D28" s="14"/>
      <c r="E28" s="14"/>
      <c r="F28" s="13">
        <v>2.6</v>
      </c>
    </row>
    <row r="29" spans="2:6">
      <c r="B29" s="34" t="s">
        <v>66</v>
      </c>
      <c r="C29" s="14"/>
      <c r="D29" s="14"/>
      <c r="E29" s="14"/>
      <c r="F29" s="13">
        <v>2.7</v>
      </c>
    </row>
    <row r="30" spans="2:6">
      <c r="B30" s="34" t="s">
        <v>21</v>
      </c>
      <c r="C30" s="14"/>
      <c r="D30" s="14"/>
      <c r="E30" s="14"/>
      <c r="F30" s="13">
        <v>2.8</v>
      </c>
    </row>
    <row r="31" spans="2:6">
      <c r="B31" s="34" t="s">
        <v>22</v>
      </c>
      <c r="C31" s="14"/>
      <c r="D31" s="14"/>
      <c r="E31" s="14"/>
      <c r="F31" s="13">
        <v>2.9</v>
      </c>
    </row>
    <row r="32" spans="2:6">
      <c r="B32" s="34" t="s">
        <v>23</v>
      </c>
      <c r="C32" s="14"/>
      <c r="D32" s="14"/>
      <c r="E32" s="14"/>
      <c r="F32" s="13">
        <v>3</v>
      </c>
    </row>
    <row r="33" spans="2:6">
      <c r="B33" s="34" t="s">
        <v>67</v>
      </c>
      <c r="C33" s="14"/>
      <c r="D33" s="14"/>
      <c r="E33" s="14"/>
      <c r="F33" s="13">
        <v>3.1</v>
      </c>
    </row>
    <row r="34" spans="2:6" ht="30">
      <c r="B34" s="34" t="s">
        <v>68</v>
      </c>
      <c r="C34" s="14"/>
      <c r="D34" s="14"/>
      <c r="E34" s="14"/>
      <c r="F34" s="13">
        <v>3.2</v>
      </c>
    </row>
    <row r="35" spans="2:6">
      <c r="B35" s="34" t="s">
        <v>69</v>
      </c>
      <c r="C35" s="14"/>
      <c r="D35" s="14"/>
      <c r="E35" s="14"/>
      <c r="F35" s="13">
        <v>3.3</v>
      </c>
    </row>
    <row r="36" spans="2:6">
      <c r="B36" s="34" t="s">
        <v>24</v>
      </c>
      <c r="C36" s="14"/>
      <c r="D36" s="14"/>
      <c r="E36" s="14"/>
      <c r="F36" s="13">
        <v>3.4</v>
      </c>
    </row>
    <row r="37" spans="2:6">
      <c r="B37" s="34" t="s">
        <v>25</v>
      </c>
      <c r="C37" s="14"/>
      <c r="D37" s="14"/>
      <c r="E37" s="14"/>
      <c r="F37" s="13">
        <v>3.5</v>
      </c>
    </row>
    <row r="38" spans="2:6">
      <c r="B38" s="34" t="s">
        <v>26</v>
      </c>
      <c r="C38" s="14"/>
      <c r="D38" s="14"/>
      <c r="E38" s="14"/>
      <c r="F38" s="13">
        <v>3.6</v>
      </c>
    </row>
    <row r="39" spans="2:6">
      <c r="B39" s="34" t="s">
        <v>27</v>
      </c>
      <c r="C39" s="14"/>
      <c r="D39" s="14"/>
      <c r="E39" s="14"/>
      <c r="F39" s="13">
        <v>3.7</v>
      </c>
    </row>
    <row r="40" spans="2:6">
      <c r="B40" s="34" t="s">
        <v>28</v>
      </c>
      <c r="C40" s="14"/>
      <c r="D40" s="14"/>
      <c r="E40" s="14"/>
      <c r="F40" s="13">
        <v>3.8</v>
      </c>
    </row>
    <row r="41" spans="2:6">
      <c r="B41" s="34" t="s">
        <v>47</v>
      </c>
      <c r="C41" s="14"/>
      <c r="D41" s="14"/>
      <c r="E41" s="14"/>
      <c r="F41" s="13">
        <v>3.9</v>
      </c>
    </row>
    <row r="42" spans="2:6">
      <c r="B42" s="34" t="s">
        <v>70</v>
      </c>
      <c r="C42" s="14"/>
      <c r="D42" s="14"/>
      <c r="E42" s="14"/>
      <c r="F42" s="13">
        <v>4</v>
      </c>
    </row>
    <row r="43" spans="2:6">
      <c r="B43" s="34" t="s">
        <v>29</v>
      </c>
      <c r="C43" s="14"/>
      <c r="D43" s="14"/>
      <c r="E43" s="14"/>
      <c r="F43" s="13">
        <v>4.0999999999999996</v>
      </c>
    </row>
    <row r="44" spans="2:6">
      <c r="B44" s="34" t="s">
        <v>30</v>
      </c>
      <c r="C44" s="14"/>
      <c r="D44" s="14"/>
      <c r="E44" s="14"/>
      <c r="F44" s="13">
        <v>4.2</v>
      </c>
    </row>
    <row r="45" spans="2:6">
      <c r="B45" s="34" t="s">
        <v>31</v>
      </c>
      <c r="C45" s="14"/>
      <c r="D45" s="14"/>
      <c r="E45" s="14"/>
      <c r="F45" s="13">
        <v>4.3</v>
      </c>
    </row>
    <row r="46" spans="2:6">
      <c r="B46" s="34" t="s">
        <v>71</v>
      </c>
      <c r="C46" s="14"/>
      <c r="D46" s="14"/>
      <c r="E46" s="14"/>
      <c r="F46" s="13">
        <v>4.4000000000000004</v>
      </c>
    </row>
    <row r="47" spans="2:6">
      <c r="B47" s="34" t="s">
        <v>48</v>
      </c>
      <c r="C47" s="14"/>
      <c r="D47" s="14"/>
      <c r="E47" s="14"/>
      <c r="F47" s="13">
        <v>4.5</v>
      </c>
    </row>
    <row r="48" spans="2:6">
      <c r="B48" s="34" t="s">
        <v>72</v>
      </c>
      <c r="C48" s="14"/>
      <c r="D48" s="14"/>
      <c r="E48" s="14"/>
      <c r="F48" s="13">
        <v>4.5999999999999996</v>
      </c>
    </row>
    <row r="49" spans="2:6">
      <c r="B49" s="34" t="s">
        <v>73</v>
      </c>
      <c r="C49" s="14"/>
      <c r="D49" s="14"/>
      <c r="E49" s="14"/>
      <c r="F49" s="13">
        <v>4.7</v>
      </c>
    </row>
    <row r="50" spans="2:6">
      <c r="B50" s="34" t="s">
        <v>32</v>
      </c>
      <c r="C50" s="14"/>
      <c r="D50" s="14"/>
      <c r="E50" s="14"/>
      <c r="F50" s="13">
        <v>4.8</v>
      </c>
    </row>
    <row r="51" spans="2:6">
      <c r="B51" s="34" t="s">
        <v>33</v>
      </c>
      <c r="C51" s="14"/>
      <c r="D51" s="14"/>
      <c r="E51" s="14"/>
      <c r="F51" s="13">
        <v>4.9000000000000004</v>
      </c>
    </row>
    <row r="52" spans="2:6">
      <c r="B52" s="34" t="s">
        <v>74</v>
      </c>
      <c r="C52" s="14"/>
      <c r="D52" s="14"/>
      <c r="E52" s="14"/>
      <c r="F52" s="13">
        <v>5</v>
      </c>
    </row>
    <row r="53" spans="2:6">
      <c r="B53" s="34" t="s">
        <v>75</v>
      </c>
      <c r="C53" s="14"/>
      <c r="D53" s="14"/>
      <c r="E53" s="14"/>
      <c r="F53" s="13">
        <v>5.0999999999999996</v>
      </c>
    </row>
    <row r="54" spans="2:6">
      <c r="B54" s="34" t="s">
        <v>76</v>
      </c>
      <c r="C54" s="14"/>
      <c r="D54" s="14"/>
      <c r="E54" s="14"/>
      <c r="F54" s="13">
        <v>5.2</v>
      </c>
    </row>
    <row r="55" spans="2:6">
      <c r="B55" s="34" t="s">
        <v>77</v>
      </c>
      <c r="C55" s="14"/>
      <c r="D55" s="14"/>
      <c r="E55" s="14"/>
      <c r="F55" s="13">
        <v>5.3</v>
      </c>
    </row>
    <row r="56" spans="2:6">
      <c r="B56" s="34" t="s">
        <v>78</v>
      </c>
      <c r="C56" s="14"/>
      <c r="D56" s="14"/>
      <c r="E56" s="14"/>
      <c r="F56" s="13">
        <v>5.4</v>
      </c>
    </row>
    <row r="57" spans="2:6">
      <c r="B57" s="34" t="s">
        <v>79</v>
      </c>
      <c r="C57" s="14"/>
      <c r="D57" s="14"/>
      <c r="E57" s="14"/>
      <c r="F57" s="13">
        <v>5.5</v>
      </c>
    </row>
    <row r="58" spans="2:6">
      <c r="B58" s="34" t="s">
        <v>80</v>
      </c>
      <c r="C58" s="14"/>
      <c r="D58" s="14"/>
      <c r="E58" s="14"/>
      <c r="F58" s="13">
        <v>5.6</v>
      </c>
    </row>
    <row r="59" spans="2:6">
      <c r="B59" s="34" t="s">
        <v>81</v>
      </c>
      <c r="C59" s="14"/>
      <c r="D59" s="14"/>
      <c r="E59" s="14"/>
      <c r="F59" s="13">
        <v>5.7</v>
      </c>
    </row>
    <row r="60" spans="2:6">
      <c r="B60" s="34" t="s">
        <v>51</v>
      </c>
      <c r="C60" s="14"/>
      <c r="D60" s="14"/>
      <c r="E60" s="14"/>
      <c r="F60" s="13">
        <v>5.8</v>
      </c>
    </row>
    <row r="61" spans="2:6">
      <c r="B61" s="34" t="s">
        <v>34</v>
      </c>
      <c r="C61" s="14"/>
      <c r="D61" s="14"/>
      <c r="E61" s="14"/>
      <c r="F61" s="13">
        <v>5.9</v>
      </c>
    </row>
    <row r="62" spans="2:6">
      <c r="B62" s="34" t="s">
        <v>82</v>
      </c>
      <c r="C62" s="14"/>
      <c r="D62" s="14"/>
      <c r="E62" s="14"/>
      <c r="F62" s="13">
        <v>6</v>
      </c>
    </row>
    <row r="63" spans="2:6" ht="15.75" customHeight="1">
      <c r="B63" s="34" t="s">
        <v>83</v>
      </c>
      <c r="C63" s="14"/>
      <c r="D63" s="14"/>
      <c r="E63" s="14"/>
      <c r="F63" s="13">
        <v>6.1</v>
      </c>
    </row>
    <row r="64" spans="2:6">
      <c r="B64" s="34" t="s">
        <v>35</v>
      </c>
      <c r="C64" s="14"/>
      <c r="D64" s="14"/>
      <c r="E64" s="14"/>
      <c r="F64" s="13">
        <v>6.2</v>
      </c>
    </row>
    <row r="65" spans="2:6">
      <c r="B65" s="34" t="s">
        <v>36</v>
      </c>
      <c r="C65" s="14"/>
      <c r="D65" s="14"/>
      <c r="E65" s="14"/>
      <c r="F65" s="13">
        <v>6.3</v>
      </c>
    </row>
    <row r="66" spans="2:6">
      <c r="B66" s="34" t="s">
        <v>37</v>
      </c>
      <c r="C66" s="14"/>
      <c r="D66" s="14"/>
      <c r="E66" s="14"/>
      <c r="F66" s="13">
        <v>6.4</v>
      </c>
    </row>
    <row r="67" spans="2:6">
      <c r="B67" s="34" t="s">
        <v>38</v>
      </c>
      <c r="C67" s="14"/>
      <c r="D67" s="14"/>
      <c r="E67" s="14"/>
      <c r="F67" s="13">
        <v>6.5</v>
      </c>
    </row>
    <row r="68" spans="2:6">
      <c r="B68" s="34" t="s">
        <v>84</v>
      </c>
      <c r="C68" s="14"/>
      <c r="D68" s="14"/>
      <c r="E68" s="14"/>
      <c r="F68" s="13">
        <v>6.6</v>
      </c>
    </row>
    <row r="69" spans="2:6">
      <c r="B69" s="35" t="s">
        <v>85</v>
      </c>
      <c r="C69" s="14"/>
      <c r="D69" s="14"/>
      <c r="E69" s="14"/>
      <c r="F69" s="13">
        <v>6.7</v>
      </c>
    </row>
    <row r="70" spans="2:6">
      <c r="B70" s="14"/>
      <c r="C70" s="14"/>
      <c r="D70" s="14"/>
      <c r="E70" s="14"/>
      <c r="F70" s="13">
        <v>6.8</v>
      </c>
    </row>
    <row r="71" spans="2:6">
      <c r="F71" s="13">
        <v>6.9</v>
      </c>
    </row>
    <row r="72" spans="2:6">
      <c r="F72" s="13">
        <v>7</v>
      </c>
    </row>
    <row r="73" spans="2:6">
      <c r="F73" s="13">
        <v>7.1</v>
      </c>
    </row>
    <row r="74" spans="2:6">
      <c r="F74" s="13">
        <v>7.2</v>
      </c>
    </row>
    <row r="75" spans="2:6">
      <c r="F75" s="13">
        <v>7.3</v>
      </c>
    </row>
    <row r="76" spans="2:6">
      <c r="F76" s="13">
        <v>7.4</v>
      </c>
    </row>
    <row r="77" spans="2:6">
      <c r="F77" s="13">
        <v>7.5</v>
      </c>
    </row>
    <row r="78" spans="2:6">
      <c r="F78" s="13">
        <v>7.6</v>
      </c>
    </row>
    <row r="79" spans="2:6">
      <c r="F79" s="13">
        <v>7.7</v>
      </c>
    </row>
    <row r="80" spans="2:6">
      <c r="F80" s="13">
        <v>7.8</v>
      </c>
    </row>
    <row r="81" spans="6:6">
      <c r="F81" s="13">
        <v>7.9</v>
      </c>
    </row>
    <row r="82" spans="6:6">
      <c r="F82" s="13">
        <v>8</v>
      </c>
    </row>
    <row r="83" spans="6:6">
      <c r="F83" s="13">
        <v>8.1</v>
      </c>
    </row>
    <row r="84" spans="6:6">
      <c r="F84" s="13">
        <v>8.1999999999999993</v>
      </c>
    </row>
    <row r="85" spans="6:6">
      <c r="F85" s="13">
        <v>8.3000000000000007</v>
      </c>
    </row>
    <row r="86" spans="6:6">
      <c r="F86" s="13">
        <v>8.4</v>
      </c>
    </row>
    <row r="87" spans="6:6">
      <c r="F87" s="13">
        <v>8.5</v>
      </c>
    </row>
    <row r="88" spans="6:6">
      <c r="F88" s="13">
        <v>8.6</v>
      </c>
    </row>
    <row r="89" spans="6:6">
      <c r="F89" s="13">
        <v>8.6999999999999993</v>
      </c>
    </row>
    <row r="90" spans="6:6">
      <c r="F90" s="13">
        <v>8.8000000000000007</v>
      </c>
    </row>
    <row r="91" spans="6:6">
      <c r="F91" s="13">
        <v>8.9</v>
      </c>
    </row>
    <row r="92" spans="6:6">
      <c r="F92" s="13">
        <v>9</v>
      </c>
    </row>
    <row r="93" spans="6:6">
      <c r="F93" s="13">
        <v>9.1</v>
      </c>
    </row>
    <row r="94" spans="6:6">
      <c r="F94" s="13">
        <v>9.1999999999999993</v>
      </c>
    </row>
    <row r="95" spans="6:6">
      <c r="F95" s="13">
        <v>9.3000000000000007</v>
      </c>
    </row>
    <row r="96" spans="6:6">
      <c r="F96" s="13">
        <v>9.4</v>
      </c>
    </row>
    <row r="97" spans="6:6">
      <c r="F97" s="13">
        <v>9.5</v>
      </c>
    </row>
    <row r="98" spans="6:6">
      <c r="F98" s="13">
        <v>9.6</v>
      </c>
    </row>
    <row r="99" spans="6:6">
      <c r="F99" s="13">
        <v>9.6999999999999993</v>
      </c>
    </row>
    <row r="100" spans="6:6">
      <c r="F100" s="13">
        <v>9.8000000000000007</v>
      </c>
    </row>
    <row r="101" spans="6:6">
      <c r="F101" s="13">
        <v>9.9</v>
      </c>
    </row>
    <row r="102" spans="6:6">
      <c r="F102" s="13">
        <v>10</v>
      </c>
    </row>
  </sheetData>
  <sheetProtection password="CC47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</vt:i4>
      </vt:variant>
    </vt:vector>
  </HeadingPairs>
  <TitlesOfParts>
    <vt:vector size="23" baseType="lpstr">
      <vt:lpstr>5-6 классы девочки</vt:lpstr>
      <vt:lpstr>5-6 классы мальчики</vt:lpstr>
      <vt:lpstr>7-8 классы девочки</vt:lpstr>
      <vt:lpstr>7-8 классы мальчики</vt:lpstr>
      <vt:lpstr>9-11 классы девушки</vt:lpstr>
      <vt:lpstr>9-11 классы юноши</vt:lpstr>
      <vt:lpstr>Лист1</vt:lpstr>
      <vt:lpstr>г2</vt:lpstr>
      <vt:lpstr>гим</vt:lpstr>
      <vt:lpstr>Гимн</vt:lpstr>
      <vt:lpstr>Лист1!Гимнастика</vt:lpstr>
      <vt:lpstr>кл</vt:lpstr>
      <vt:lpstr>кла</vt:lpstr>
      <vt:lpstr>Лист1!Классы</vt:lpstr>
      <vt:lpstr>орг</vt:lpstr>
      <vt:lpstr>Лист1!ОУ</vt:lpstr>
      <vt:lpstr>сш</vt:lpstr>
      <vt:lpstr>т2</vt:lpstr>
      <vt:lpstr>т3</vt:lpstr>
      <vt:lpstr>теор2</vt:lpstr>
      <vt:lpstr>Лист1!Теория</vt:lpstr>
      <vt:lpstr>теория1</vt:lpstr>
      <vt:lpstr>школы1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Radionov</dc:creator>
  <cp:lastModifiedBy>Леонид</cp:lastModifiedBy>
  <cp:lastPrinted>2017-05-22T02:27:42Z</cp:lastPrinted>
  <dcterms:created xsi:type="dcterms:W3CDTF">2015-11-30T04:27:22Z</dcterms:created>
  <dcterms:modified xsi:type="dcterms:W3CDTF">2018-10-01T05:06:20Z</dcterms:modified>
</cp:coreProperties>
</file>